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3655" windowHeight="9735"/>
  </bookViews>
  <sheets>
    <sheet name="Feuil1" sheetId="1" r:id="rId1"/>
  </sheets>
  <definedNames>
    <definedName name="EXCLUS">Feuil1!$D$4</definedName>
    <definedName name="MAXCOMPET">Feuil1!$Q$4</definedName>
    <definedName name="TOTAL">Feuil1!$A$495</definedName>
  </definedNames>
  <calcPr calcId="124519"/>
</workbook>
</file>

<file path=xl/calcChain.xml><?xml version="1.0" encoding="utf-8"?>
<calcChain xmlns="http://schemas.openxmlformats.org/spreadsheetml/2006/main">
  <c r="A506" i="1"/>
  <c r="N491"/>
  <c r="N492" s="1"/>
  <c r="M491"/>
  <c r="M492" s="1"/>
  <c r="L491"/>
  <c r="K491"/>
  <c r="J491"/>
  <c r="I491"/>
  <c r="H491"/>
  <c r="G491"/>
  <c r="F491"/>
  <c r="F492" s="1"/>
  <c r="E491"/>
  <c r="E492" s="1"/>
  <c r="D491"/>
  <c r="C491"/>
  <c r="B491"/>
  <c r="A491"/>
  <c r="V489"/>
  <c r="Q489"/>
  <c r="P489"/>
  <c r="W489" s="1"/>
  <c r="O489"/>
  <c r="V488"/>
  <c r="T488"/>
  <c r="S488"/>
  <c r="R488"/>
  <c r="Q488"/>
  <c r="U488" s="1"/>
  <c r="P488"/>
  <c r="W488" s="1"/>
  <c r="O488"/>
  <c r="W487"/>
  <c r="V487"/>
  <c r="T487"/>
  <c r="S487"/>
  <c r="R487"/>
  <c r="U487" s="1"/>
  <c r="Q487"/>
  <c r="P487"/>
  <c r="O487"/>
  <c r="W486"/>
  <c r="V486"/>
  <c r="T486"/>
  <c r="S486"/>
  <c r="P486"/>
  <c r="R486" s="1"/>
  <c r="O486"/>
  <c r="V485"/>
  <c r="T485"/>
  <c r="P485"/>
  <c r="S485" s="1"/>
  <c r="O485"/>
  <c r="W484"/>
  <c r="V484"/>
  <c r="Q484"/>
  <c r="P484"/>
  <c r="T484" s="1"/>
  <c r="O484"/>
  <c r="W483"/>
  <c r="V483"/>
  <c r="P483"/>
  <c r="Q483" s="1"/>
  <c r="O483"/>
  <c r="V482"/>
  <c r="P482"/>
  <c r="W482" s="1"/>
  <c r="O482"/>
  <c r="V481"/>
  <c r="Q481"/>
  <c r="P481"/>
  <c r="W481" s="1"/>
  <c r="O481"/>
  <c r="V480"/>
  <c r="T480"/>
  <c r="S480"/>
  <c r="R480"/>
  <c r="Q480"/>
  <c r="U480" s="1"/>
  <c r="P480"/>
  <c r="W480" s="1"/>
  <c r="O480"/>
  <c r="W479"/>
  <c r="V479"/>
  <c r="T479"/>
  <c r="S479"/>
  <c r="R479"/>
  <c r="U479" s="1"/>
  <c r="Q479"/>
  <c r="P479"/>
  <c r="O479"/>
  <c r="W478"/>
  <c r="V478"/>
  <c r="T478"/>
  <c r="S478"/>
  <c r="P478"/>
  <c r="R478" s="1"/>
  <c r="O478"/>
  <c r="V477"/>
  <c r="T477"/>
  <c r="P477"/>
  <c r="S477" s="1"/>
  <c r="O477"/>
  <c r="W476"/>
  <c r="V476"/>
  <c r="Q476"/>
  <c r="P476"/>
  <c r="T476" s="1"/>
  <c r="O476"/>
  <c r="W475"/>
  <c r="V475"/>
  <c r="P475"/>
  <c r="Q475" s="1"/>
  <c r="O475"/>
  <c r="V474"/>
  <c r="P474"/>
  <c r="W474" s="1"/>
  <c r="O474"/>
  <c r="V473"/>
  <c r="Q473"/>
  <c r="P473"/>
  <c r="W473" s="1"/>
  <c r="O473"/>
  <c r="V472"/>
  <c r="T472"/>
  <c r="S472"/>
  <c r="R472"/>
  <c r="Q472"/>
  <c r="U472" s="1"/>
  <c r="P472"/>
  <c r="W472" s="1"/>
  <c r="O472"/>
  <c r="W471"/>
  <c r="V471"/>
  <c r="T471"/>
  <c r="S471"/>
  <c r="R471"/>
  <c r="U471" s="1"/>
  <c r="Q471"/>
  <c r="P471"/>
  <c r="O471"/>
  <c r="W470"/>
  <c r="V470"/>
  <c r="T470"/>
  <c r="S470"/>
  <c r="P470"/>
  <c r="R470" s="1"/>
  <c r="O470"/>
  <c r="V469"/>
  <c r="T469"/>
  <c r="P469"/>
  <c r="S469" s="1"/>
  <c r="O469"/>
  <c r="W468"/>
  <c r="V468"/>
  <c r="Q468"/>
  <c r="P468"/>
  <c r="T468" s="1"/>
  <c r="O468"/>
  <c r="W467"/>
  <c r="V467"/>
  <c r="P467"/>
  <c r="Q467" s="1"/>
  <c r="O467"/>
  <c r="V466"/>
  <c r="P466"/>
  <c r="W466" s="1"/>
  <c r="O466"/>
  <c r="V465"/>
  <c r="Q465"/>
  <c r="P465"/>
  <c r="W465" s="1"/>
  <c r="O465"/>
  <c r="V464"/>
  <c r="T464"/>
  <c r="S464"/>
  <c r="R464"/>
  <c r="Q464"/>
  <c r="U464" s="1"/>
  <c r="P464"/>
  <c r="W464" s="1"/>
  <c r="O464"/>
  <c r="W463"/>
  <c r="V463"/>
  <c r="T463"/>
  <c r="S463"/>
  <c r="R463"/>
  <c r="U463" s="1"/>
  <c r="Q463"/>
  <c r="P463"/>
  <c r="O463"/>
  <c r="W462"/>
  <c r="T462"/>
  <c r="S462"/>
  <c r="P462"/>
  <c r="R462" s="1"/>
  <c r="O462"/>
  <c r="T461"/>
  <c r="P461"/>
  <c r="S461" s="1"/>
  <c r="O461"/>
  <c r="W460"/>
  <c r="Q460"/>
  <c r="P460"/>
  <c r="T460" s="1"/>
  <c r="O460"/>
  <c r="W459"/>
  <c r="P459"/>
  <c r="Q459" s="1"/>
  <c r="O459"/>
  <c r="P458"/>
  <c r="W458" s="1"/>
  <c r="O458"/>
  <c r="Q457"/>
  <c r="P457"/>
  <c r="W457" s="1"/>
  <c r="O457"/>
  <c r="T456"/>
  <c r="S456"/>
  <c r="R456"/>
  <c r="Q456"/>
  <c r="U456" s="1"/>
  <c r="P456"/>
  <c r="W456" s="1"/>
  <c r="O456"/>
  <c r="W455"/>
  <c r="T455"/>
  <c r="S455"/>
  <c r="R455"/>
  <c r="U455" s="1"/>
  <c r="Q455"/>
  <c r="P455"/>
  <c r="O455"/>
  <c r="W454"/>
  <c r="T454"/>
  <c r="S454"/>
  <c r="P454"/>
  <c r="R454" s="1"/>
  <c r="O454"/>
  <c r="T453"/>
  <c r="P453"/>
  <c r="S453" s="1"/>
  <c r="O453"/>
  <c r="W452"/>
  <c r="Q452"/>
  <c r="P452"/>
  <c r="T452" s="1"/>
  <c r="O452"/>
  <c r="W451"/>
  <c r="P451"/>
  <c r="Q451" s="1"/>
  <c r="O451"/>
  <c r="P450"/>
  <c r="W450" s="1"/>
  <c r="O450"/>
  <c r="Q449"/>
  <c r="P449"/>
  <c r="W449" s="1"/>
  <c r="O449"/>
  <c r="T448"/>
  <c r="S448"/>
  <c r="R448"/>
  <c r="Q448"/>
  <c r="U448" s="1"/>
  <c r="P448"/>
  <c r="W448" s="1"/>
  <c r="O448"/>
  <c r="W447"/>
  <c r="T447"/>
  <c r="S447"/>
  <c r="R447"/>
  <c r="U447" s="1"/>
  <c r="Q447"/>
  <c r="P447"/>
  <c r="O447"/>
  <c r="W446"/>
  <c r="T446"/>
  <c r="S446"/>
  <c r="P446"/>
  <c r="R446" s="1"/>
  <c r="O446"/>
  <c r="T445"/>
  <c r="P445"/>
  <c r="S445" s="1"/>
  <c r="O445"/>
  <c r="W444"/>
  <c r="Q444"/>
  <c r="P444"/>
  <c r="T444" s="1"/>
  <c r="O444"/>
  <c r="W443"/>
  <c r="P443"/>
  <c r="Q443" s="1"/>
  <c r="O443"/>
  <c r="P442"/>
  <c r="W442" s="1"/>
  <c r="O442"/>
  <c r="Q441"/>
  <c r="P441"/>
  <c r="W441" s="1"/>
  <c r="O441"/>
  <c r="T440"/>
  <c r="S440"/>
  <c r="R440"/>
  <c r="Q440"/>
  <c r="U440" s="1"/>
  <c r="P440"/>
  <c r="W440" s="1"/>
  <c r="O440"/>
  <c r="W439"/>
  <c r="T439"/>
  <c r="S439"/>
  <c r="R439"/>
  <c r="U439" s="1"/>
  <c r="Q439"/>
  <c r="P439"/>
  <c r="O439"/>
  <c r="W438"/>
  <c r="T438"/>
  <c r="S438"/>
  <c r="P438"/>
  <c r="R438" s="1"/>
  <c r="O438"/>
  <c r="T437"/>
  <c r="P437"/>
  <c r="S437" s="1"/>
  <c r="O437"/>
  <c r="W436"/>
  <c r="Q436"/>
  <c r="P436"/>
  <c r="T436" s="1"/>
  <c r="O436"/>
  <c r="W435"/>
  <c r="P435"/>
  <c r="Q435" s="1"/>
  <c r="O435"/>
  <c r="P434"/>
  <c r="W434" s="1"/>
  <c r="O434"/>
  <c r="Q433"/>
  <c r="P433"/>
  <c r="W433" s="1"/>
  <c r="O433"/>
  <c r="T432"/>
  <c r="S432"/>
  <c r="R432"/>
  <c r="Q432"/>
  <c r="U432" s="1"/>
  <c r="P432"/>
  <c r="W432" s="1"/>
  <c r="O432"/>
  <c r="W431"/>
  <c r="T431"/>
  <c r="S431"/>
  <c r="R431"/>
  <c r="U431" s="1"/>
  <c r="Q431"/>
  <c r="P431"/>
  <c r="O431"/>
  <c r="W430"/>
  <c r="T430"/>
  <c r="S430"/>
  <c r="P430"/>
  <c r="R430" s="1"/>
  <c r="O430"/>
  <c r="T429"/>
  <c r="P429"/>
  <c r="S429" s="1"/>
  <c r="O429"/>
  <c r="W428"/>
  <c r="Q428"/>
  <c r="P428"/>
  <c r="T428" s="1"/>
  <c r="O428"/>
  <c r="W427"/>
  <c r="R427"/>
  <c r="P427"/>
  <c r="Q427" s="1"/>
  <c r="O427"/>
  <c r="P426"/>
  <c r="W426" s="1"/>
  <c r="O426"/>
  <c r="Q425"/>
  <c r="P425"/>
  <c r="W425" s="1"/>
  <c r="O425"/>
  <c r="T424"/>
  <c r="S424"/>
  <c r="R424"/>
  <c r="Q424"/>
  <c r="U424" s="1"/>
  <c r="P424"/>
  <c r="W424" s="1"/>
  <c r="O424"/>
  <c r="W423"/>
  <c r="T423"/>
  <c r="S423"/>
  <c r="R423"/>
  <c r="U423" s="1"/>
  <c r="Q423"/>
  <c r="P423"/>
  <c r="O423"/>
  <c r="W422"/>
  <c r="T422"/>
  <c r="S422"/>
  <c r="R422"/>
  <c r="P422"/>
  <c r="Q422" s="1"/>
  <c r="O422"/>
  <c r="T421"/>
  <c r="P421"/>
  <c r="S421" s="1"/>
  <c r="O421"/>
  <c r="W420"/>
  <c r="Q420"/>
  <c r="P420"/>
  <c r="T420" s="1"/>
  <c r="O420"/>
  <c r="W419"/>
  <c r="R419"/>
  <c r="P419"/>
  <c r="Q419" s="1"/>
  <c r="O419"/>
  <c r="P418"/>
  <c r="W418" s="1"/>
  <c r="O418"/>
  <c r="V413"/>
  <c r="N413"/>
  <c r="N414" s="1"/>
  <c r="M413"/>
  <c r="M414" s="1"/>
  <c r="L413"/>
  <c r="L414" s="1"/>
  <c r="K413"/>
  <c r="K414" s="1"/>
  <c r="J413"/>
  <c r="I413"/>
  <c r="H413"/>
  <c r="H414" s="1"/>
  <c r="G413"/>
  <c r="G414" s="1"/>
  <c r="F413"/>
  <c r="F414" s="1"/>
  <c r="E413"/>
  <c r="E414" s="1"/>
  <c r="D413"/>
  <c r="D414" s="1"/>
  <c r="C413"/>
  <c r="B413"/>
  <c r="A413"/>
  <c r="I414" s="1"/>
  <c r="V410"/>
  <c r="T410"/>
  <c r="S410"/>
  <c r="P410"/>
  <c r="R410" s="1"/>
  <c r="O410"/>
  <c r="V409"/>
  <c r="T409"/>
  <c r="S409"/>
  <c r="Q409"/>
  <c r="P409"/>
  <c r="W409" s="1"/>
  <c r="O409"/>
  <c r="W408"/>
  <c r="V408"/>
  <c r="U408"/>
  <c r="T408"/>
  <c r="S408"/>
  <c r="R408"/>
  <c r="Q408"/>
  <c r="P408"/>
  <c r="O408"/>
  <c r="W407"/>
  <c r="V407"/>
  <c r="S407"/>
  <c r="P407"/>
  <c r="Q407" s="1"/>
  <c r="O407"/>
  <c r="V406"/>
  <c r="P406"/>
  <c r="W406" s="1"/>
  <c r="O406"/>
  <c r="V405"/>
  <c r="Q405"/>
  <c r="P405"/>
  <c r="W405" s="1"/>
  <c r="O405"/>
  <c r="V404"/>
  <c r="R404"/>
  <c r="Q404"/>
  <c r="U404" s="1"/>
  <c r="P404"/>
  <c r="S404" s="1"/>
  <c r="O404"/>
  <c r="W403"/>
  <c r="V403"/>
  <c r="T403"/>
  <c r="S403"/>
  <c r="R403"/>
  <c r="Q403"/>
  <c r="P403"/>
  <c r="O403"/>
  <c r="U403" s="1"/>
  <c r="V402"/>
  <c r="T402"/>
  <c r="S402"/>
  <c r="P402"/>
  <c r="R402" s="1"/>
  <c r="O402"/>
  <c r="V401"/>
  <c r="T401"/>
  <c r="S401"/>
  <c r="Q401"/>
  <c r="P401"/>
  <c r="W401" s="1"/>
  <c r="O401"/>
  <c r="W400"/>
  <c r="V400"/>
  <c r="U400"/>
  <c r="T400"/>
  <c r="S400"/>
  <c r="R400"/>
  <c r="Q400"/>
  <c r="P400"/>
  <c r="O400"/>
  <c r="W399"/>
  <c r="S399"/>
  <c r="P399"/>
  <c r="Q399" s="1"/>
  <c r="O399"/>
  <c r="P398"/>
  <c r="W398" s="1"/>
  <c r="O398"/>
  <c r="Q397"/>
  <c r="P397"/>
  <c r="W397" s="1"/>
  <c r="O397"/>
  <c r="R396"/>
  <c r="Q396"/>
  <c r="P396"/>
  <c r="S396" s="1"/>
  <c r="O396"/>
  <c r="W395"/>
  <c r="T395"/>
  <c r="S395"/>
  <c r="R395"/>
  <c r="Q395"/>
  <c r="P395"/>
  <c r="O395"/>
  <c r="U395" s="1"/>
  <c r="T394"/>
  <c r="S394"/>
  <c r="P394"/>
  <c r="R394" s="1"/>
  <c r="O394"/>
  <c r="T393"/>
  <c r="S393"/>
  <c r="Q393"/>
  <c r="P393"/>
  <c r="W393" s="1"/>
  <c r="O393"/>
  <c r="W392"/>
  <c r="U392"/>
  <c r="T392"/>
  <c r="S392"/>
  <c r="R392"/>
  <c r="Q392"/>
  <c r="P392"/>
  <c r="O392"/>
  <c r="W391"/>
  <c r="S391"/>
  <c r="P391"/>
  <c r="Q391" s="1"/>
  <c r="O391"/>
  <c r="P390"/>
  <c r="W390" s="1"/>
  <c r="O390"/>
  <c r="Q389"/>
  <c r="P389"/>
  <c r="W389" s="1"/>
  <c r="O389"/>
  <c r="R388"/>
  <c r="Q388"/>
  <c r="U388" s="1"/>
  <c r="P388"/>
  <c r="S388" s="1"/>
  <c r="O388"/>
  <c r="W387"/>
  <c r="T387"/>
  <c r="S387"/>
  <c r="R387"/>
  <c r="Q387"/>
  <c r="P387"/>
  <c r="O387"/>
  <c r="U387" s="1"/>
  <c r="T386"/>
  <c r="S386"/>
  <c r="P386"/>
  <c r="R386" s="1"/>
  <c r="O386"/>
  <c r="T385"/>
  <c r="S385"/>
  <c r="Q385"/>
  <c r="P385"/>
  <c r="W385" s="1"/>
  <c r="O385"/>
  <c r="W384"/>
  <c r="U384"/>
  <c r="T384"/>
  <c r="S384"/>
  <c r="R384"/>
  <c r="Q384"/>
  <c r="P384"/>
  <c r="O384"/>
  <c r="W383"/>
  <c r="S383"/>
  <c r="P383"/>
  <c r="Q383" s="1"/>
  <c r="O383"/>
  <c r="P382"/>
  <c r="W382" s="1"/>
  <c r="O382"/>
  <c r="Q381"/>
  <c r="P381"/>
  <c r="W381" s="1"/>
  <c r="O381"/>
  <c r="R380"/>
  <c r="Q380"/>
  <c r="U380" s="1"/>
  <c r="P380"/>
  <c r="S380" s="1"/>
  <c r="O380"/>
  <c r="W379"/>
  <c r="T379"/>
  <c r="S379"/>
  <c r="R379"/>
  <c r="Q379"/>
  <c r="P379"/>
  <c r="O379"/>
  <c r="U379" s="1"/>
  <c r="T378"/>
  <c r="S378"/>
  <c r="P378"/>
  <c r="R378" s="1"/>
  <c r="O378"/>
  <c r="T377"/>
  <c r="S377"/>
  <c r="Q377"/>
  <c r="P377"/>
  <c r="W377" s="1"/>
  <c r="O377"/>
  <c r="W376"/>
  <c r="U376"/>
  <c r="T376"/>
  <c r="S376"/>
  <c r="R376"/>
  <c r="Q376"/>
  <c r="P376"/>
  <c r="O376"/>
  <c r="W375"/>
  <c r="S375"/>
  <c r="P375"/>
  <c r="Q375" s="1"/>
  <c r="O375"/>
  <c r="P374"/>
  <c r="W374" s="1"/>
  <c r="O374"/>
  <c r="Q373"/>
  <c r="P373"/>
  <c r="W373" s="1"/>
  <c r="O373"/>
  <c r="R372"/>
  <c r="Q372"/>
  <c r="U372" s="1"/>
  <c r="P372"/>
  <c r="S372" s="1"/>
  <c r="O372"/>
  <c r="W371"/>
  <c r="T371"/>
  <c r="S371"/>
  <c r="R371"/>
  <c r="Q371"/>
  <c r="P371"/>
  <c r="O371"/>
  <c r="U371" s="1"/>
  <c r="T370"/>
  <c r="S370"/>
  <c r="P370"/>
  <c r="R370" s="1"/>
  <c r="O370"/>
  <c r="T369"/>
  <c r="S369"/>
  <c r="Q369"/>
  <c r="P369"/>
  <c r="W369" s="1"/>
  <c r="O369"/>
  <c r="W368"/>
  <c r="U368"/>
  <c r="T368"/>
  <c r="S368"/>
  <c r="R368"/>
  <c r="Q368"/>
  <c r="P368"/>
  <c r="O368"/>
  <c r="W367"/>
  <c r="S367"/>
  <c r="P367"/>
  <c r="Q367" s="1"/>
  <c r="O367"/>
  <c r="P366"/>
  <c r="W366" s="1"/>
  <c r="O366"/>
  <c r="Q365"/>
  <c r="P365"/>
  <c r="W365" s="1"/>
  <c r="O365"/>
  <c r="R364"/>
  <c r="Q364"/>
  <c r="P364"/>
  <c r="S364" s="1"/>
  <c r="O364"/>
  <c r="W363"/>
  <c r="T363"/>
  <c r="S363"/>
  <c r="R363"/>
  <c r="Q363"/>
  <c r="P363"/>
  <c r="O363"/>
  <c r="U363" s="1"/>
  <c r="T362"/>
  <c r="S362"/>
  <c r="P362"/>
  <c r="R362" s="1"/>
  <c r="O362"/>
  <c r="T361"/>
  <c r="S361"/>
  <c r="Q361"/>
  <c r="P361"/>
  <c r="W361" s="1"/>
  <c r="O361"/>
  <c r="W360"/>
  <c r="U360"/>
  <c r="T360"/>
  <c r="S360"/>
  <c r="R360"/>
  <c r="Q360"/>
  <c r="P360"/>
  <c r="O360"/>
  <c r="W359"/>
  <c r="S359"/>
  <c r="P359"/>
  <c r="Q359" s="1"/>
  <c r="O359"/>
  <c r="P358"/>
  <c r="W358" s="1"/>
  <c r="O358"/>
  <c r="Q357"/>
  <c r="P357"/>
  <c r="W357" s="1"/>
  <c r="O357"/>
  <c r="R356"/>
  <c r="Q356"/>
  <c r="P356"/>
  <c r="S356" s="1"/>
  <c r="O356"/>
  <c r="W355"/>
  <c r="T355"/>
  <c r="S355"/>
  <c r="R355"/>
  <c r="Q355"/>
  <c r="P355"/>
  <c r="O355"/>
  <c r="U355" s="1"/>
  <c r="T354"/>
  <c r="S354"/>
  <c r="R354"/>
  <c r="P354"/>
  <c r="W354" s="1"/>
  <c r="O354"/>
  <c r="T353"/>
  <c r="S353"/>
  <c r="Q353"/>
  <c r="P353"/>
  <c r="W353" s="1"/>
  <c r="O353"/>
  <c r="W352"/>
  <c r="U352"/>
  <c r="T352"/>
  <c r="S352"/>
  <c r="R352"/>
  <c r="Q352"/>
  <c r="P352"/>
  <c r="O352"/>
  <c r="W351"/>
  <c r="S351"/>
  <c r="P351"/>
  <c r="Q351" s="1"/>
  <c r="O351"/>
  <c r="P350"/>
  <c r="W350" s="1"/>
  <c r="O350"/>
  <c r="Q349"/>
  <c r="P349"/>
  <c r="W349" s="1"/>
  <c r="O349"/>
  <c r="R348"/>
  <c r="Q348"/>
  <c r="U348" s="1"/>
  <c r="P348"/>
  <c r="S348" s="1"/>
  <c r="O348"/>
  <c r="W347"/>
  <c r="T347"/>
  <c r="S347"/>
  <c r="R347"/>
  <c r="Q347"/>
  <c r="P347"/>
  <c r="O347"/>
  <c r="U347" s="1"/>
  <c r="T346"/>
  <c r="S346"/>
  <c r="P346"/>
  <c r="R346" s="1"/>
  <c r="O346"/>
  <c r="T345"/>
  <c r="S345"/>
  <c r="Q345"/>
  <c r="P345"/>
  <c r="W345" s="1"/>
  <c r="O345"/>
  <c r="W344"/>
  <c r="U344"/>
  <c r="T344"/>
  <c r="S344"/>
  <c r="R344"/>
  <c r="Q344"/>
  <c r="P344"/>
  <c r="O344"/>
  <c r="W343"/>
  <c r="S343"/>
  <c r="P343"/>
  <c r="Q343" s="1"/>
  <c r="O343"/>
  <c r="P342"/>
  <c r="W342" s="1"/>
  <c r="O342"/>
  <c r="Q341"/>
  <c r="P341"/>
  <c r="W341" s="1"/>
  <c r="O341"/>
  <c r="R340"/>
  <c r="Q340"/>
  <c r="P340"/>
  <c r="S340" s="1"/>
  <c r="O340"/>
  <c r="W339"/>
  <c r="T339"/>
  <c r="S339"/>
  <c r="R339"/>
  <c r="Q339"/>
  <c r="P339"/>
  <c r="O339"/>
  <c r="U339" s="1"/>
  <c r="L335"/>
  <c r="D335"/>
  <c r="N334"/>
  <c r="N335" s="1"/>
  <c r="M334"/>
  <c r="M335" s="1"/>
  <c r="L334"/>
  <c r="K334"/>
  <c r="K335" s="1"/>
  <c r="J334"/>
  <c r="I334"/>
  <c r="I335" s="1"/>
  <c r="H334"/>
  <c r="H335" s="1"/>
  <c r="G334"/>
  <c r="G335" s="1"/>
  <c r="F334"/>
  <c r="F335" s="1"/>
  <c r="E334"/>
  <c r="E335" s="1"/>
  <c r="D334"/>
  <c r="C334"/>
  <c r="B334"/>
  <c r="A334"/>
  <c r="J335" s="1"/>
  <c r="V332"/>
  <c r="T332"/>
  <c r="R332"/>
  <c r="Q332"/>
  <c r="P332"/>
  <c r="W332" s="1"/>
  <c r="O332"/>
  <c r="W331"/>
  <c r="V331"/>
  <c r="S331"/>
  <c r="R331"/>
  <c r="Q331"/>
  <c r="P331"/>
  <c r="T331" s="1"/>
  <c r="O331"/>
  <c r="U331" s="1"/>
  <c r="V330"/>
  <c r="P330"/>
  <c r="W330" s="1"/>
  <c r="O330"/>
  <c r="V329"/>
  <c r="T329"/>
  <c r="Q329"/>
  <c r="P329"/>
  <c r="W329" s="1"/>
  <c r="O329"/>
  <c r="V328"/>
  <c r="R328"/>
  <c r="Q328"/>
  <c r="P328"/>
  <c r="S328" s="1"/>
  <c r="O328"/>
  <c r="W327"/>
  <c r="T327"/>
  <c r="S327"/>
  <c r="R327"/>
  <c r="Q327"/>
  <c r="P327"/>
  <c r="O327"/>
  <c r="U327" s="1"/>
  <c r="T326"/>
  <c r="P326"/>
  <c r="R326" s="1"/>
  <c r="O326"/>
  <c r="Q325"/>
  <c r="P325"/>
  <c r="S325" s="1"/>
  <c r="O325"/>
  <c r="T324"/>
  <c r="R324"/>
  <c r="Q324"/>
  <c r="P324"/>
  <c r="W324" s="1"/>
  <c r="O324"/>
  <c r="W323"/>
  <c r="S323"/>
  <c r="R323"/>
  <c r="Q323"/>
  <c r="P323"/>
  <c r="T323" s="1"/>
  <c r="O323"/>
  <c r="U323" s="1"/>
  <c r="P322"/>
  <c r="W322" s="1"/>
  <c r="O322"/>
  <c r="T321"/>
  <c r="Q321"/>
  <c r="P321"/>
  <c r="W321" s="1"/>
  <c r="O321"/>
  <c r="R320"/>
  <c r="U320" s="1"/>
  <c r="Q320"/>
  <c r="P320"/>
  <c r="S320" s="1"/>
  <c r="O320"/>
  <c r="W319"/>
  <c r="T319"/>
  <c r="S319"/>
  <c r="R319"/>
  <c r="Q319"/>
  <c r="P319"/>
  <c r="O319"/>
  <c r="U319" s="1"/>
  <c r="T318"/>
  <c r="P318"/>
  <c r="R318" s="1"/>
  <c r="O318"/>
  <c r="Q317"/>
  <c r="P317"/>
  <c r="S317" s="1"/>
  <c r="O317"/>
  <c r="T316"/>
  <c r="R316"/>
  <c r="Q316"/>
  <c r="P316"/>
  <c r="W316" s="1"/>
  <c r="O316"/>
  <c r="W315"/>
  <c r="S315"/>
  <c r="R315"/>
  <c r="Q315"/>
  <c r="P315"/>
  <c r="T315" s="1"/>
  <c r="O315"/>
  <c r="U315" s="1"/>
  <c r="P314"/>
  <c r="W314" s="1"/>
  <c r="O314"/>
  <c r="T313"/>
  <c r="Q313"/>
  <c r="P313"/>
  <c r="W313" s="1"/>
  <c r="O313"/>
  <c r="R312"/>
  <c r="Q312"/>
  <c r="P312"/>
  <c r="S312" s="1"/>
  <c r="O312"/>
  <c r="W311"/>
  <c r="T311"/>
  <c r="S311"/>
  <c r="R311"/>
  <c r="Q311"/>
  <c r="P311"/>
  <c r="O311"/>
  <c r="U311" s="1"/>
  <c r="T310"/>
  <c r="P310"/>
  <c r="R310" s="1"/>
  <c r="O310"/>
  <c r="Q309"/>
  <c r="P309"/>
  <c r="S309" s="1"/>
  <c r="O309"/>
  <c r="T308"/>
  <c r="R308"/>
  <c r="Q308"/>
  <c r="P308"/>
  <c r="W308" s="1"/>
  <c r="O308"/>
  <c r="W307"/>
  <c r="S307"/>
  <c r="R307"/>
  <c r="Q307"/>
  <c r="P307"/>
  <c r="T307" s="1"/>
  <c r="O307"/>
  <c r="U307" s="1"/>
  <c r="P306"/>
  <c r="W306" s="1"/>
  <c r="O306"/>
  <c r="Q305"/>
  <c r="P305"/>
  <c r="W305" s="1"/>
  <c r="O305"/>
  <c r="R304"/>
  <c r="Q304"/>
  <c r="P304"/>
  <c r="S304" s="1"/>
  <c r="O304"/>
  <c r="W303"/>
  <c r="T303"/>
  <c r="S303"/>
  <c r="R303"/>
  <c r="Q303"/>
  <c r="P303"/>
  <c r="O303"/>
  <c r="U303" s="1"/>
  <c r="T302"/>
  <c r="P302"/>
  <c r="R302" s="1"/>
  <c r="O302"/>
  <c r="Q301"/>
  <c r="P301"/>
  <c r="S301" s="1"/>
  <c r="O301"/>
  <c r="T300"/>
  <c r="R300"/>
  <c r="Q300"/>
  <c r="P300"/>
  <c r="W300" s="1"/>
  <c r="O300"/>
  <c r="W299"/>
  <c r="S299"/>
  <c r="R299"/>
  <c r="Q299"/>
  <c r="P299"/>
  <c r="T299" s="1"/>
  <c r="O299"/>
  <c r="U299" s="1"/>
  <c r="P298"/>
  <c r="W298" s="1"/>
  <c r="O298"/>
  <c r="T297"/>
  <c r="Q297"/>
  <c r="P297"/>
  <c r="W297" s="1"/>
  <c r="O297"/>
  <c r="R296"/>
  <c r="Q296"/>
  <c r="P296"/>
  <c r="S296" s="1"/>
  <c r="O296"/>
  <c r="W295"/>
  <c r="S295"/>
  <c r="R295"/>
  <c r="Q295"/>
  <c r="P295"/>
  <c r="T295" s="1"/>
  <c r="O295"/>
  <c r="U295" s="1"/>
  <c r="T294"/>
  <c r="P294"/>
  <c r="R294" s="1"/>
  <c r="O294"/>
  <c r="Q293"/>
  <c r="P293"/>
  <c r="S293" s="1"/>
  <c r="O293"/>
  <c r="T292"/>
  <c r="R292"/>
  <c r="Q292"/>
  <c r="P292"/>
  <c r="W292" s="1"/>
  <c r="O292"/>
  <c r="W291"/>
  <c r="S291"/>
  <c r="R291"/>
  <c r="Q291"/>
  <c r="P291"/>
  <c r="T291" s="1"/>
  <c r="O291"/>
  <c r="U291" s="1"/>
  <c r="P290"/>
  <c r="W290" s="1"/>
  <c r="O290"/>
  <c r="T289"/>
  <c r="Q289"/>
  <c r="P289"/>
  <c r="W289" s="1"/>
  <c r="O289"/>
  <c r="R288"/>
  <c r="Q288"/>
  <c r="U288" s="1"/>
  <c r="P288"/>
  <c r="S288" s="1"/>
  <c r="O288"/>
  <c r="W287"/>
  <c r="S287"/>
  <c r="R287"/>
  <c r="Q287"/>
  <c r="P287"/>
  <c r="T287" s="1"/>
  <c r="O287"/>
  <c r="U287" s="1"/>
  <c r="T286"/>
  <c r="P286"/>
  <c r="R286" s="1"/>
  <c r="O286"/>
  <c r="Q285"/>
  <c r="P285"/>
  <c r="S285" s="1"/>
  <c r="O285"/>
  <c r="T284"/>
  <c r="R284"/>
  <c r="Q284"/>
  <c r="P284"/>
  <c r="W284" s="1"/>
  <c r="O284"/>
  <c r="W283"/>
  <c r="S283"/>
  <c r="R283"/>
  <c r="Q283"/>
  <c r="P283"/>
  <c r="T283" s="1"/>
  <c r="O283"/>
  <c r="U283" s="1"/>
  <c r="P282"/>
  <c r="W282" s="1"/>
  <c r="O282"/>
  <c r="T281"/>
  <c r="Q281"/>
  <c r="P281"/>
  <c r="W281" s="1"/>
  <c r="O281"/>
  <c r="R280"/>
  <c r="U280" s="1"/>
  <c r="Q280"/>
  <c r="P280"/>
  <c r="S280" s="1"/>
  <c r="O280"/>
  <c r="W279"/>
  <c r="S279"/>
  <c r="R279"/>
  <c r="Q279"/>
  <c r="P279"/>
  <c r="T279" s="1"/>
  <c r="O279"/>
  <c r="U279" s="1"/>
  <c r="T278"/>
  <c r="P278"/>
  <c r="R278" s="1"/>
  <c r="O278"/>
  <c r="Q277"/>
  <c r="P277"/>
  <c r="S277" s="1"/>
  <c r="O277"/>
  <c r="T276"/>
  <c r="R276"/>
  <c r="Q276"/>
  <c r="P276"/>
  <c r="W276" s="1"/>
  <c r="O276"/>
  <c r="W275"/>
  <c r="S275"/>
  <c r="R275"/>
  <c r="Q275"/>
  <c r="P275"/>
  <c r="T275" s="1"/>
  <c r="O275"/>
  <c r="U275" s="1"/>
  <c r="P274"/>
  <c r="W274" s="1"/>
  <c r="O274"/>
  <c r="T273"/>
  <c r="Q273"/>
  <c r="P273"/>
  <c r="W273" s="1"/>
  <c r="O273"/>
  <c r="R272"/>
  <c r="U272" s="1"/>
  <c r="Q272"/>
  <c r="P272"/>
  <c r="S272" s="1"/>
  <c r="O272"/>
  <c r="W271"/>
  <c r="S271"/>
  <c r="R271"/>
  <c r="Q271"/>
  <c r="P271"/>
  <c r="T271" s="1"/>
  <c r="O271"/>
  <c r="U271" s="1"/>
  <c r="T270"/>
  <c r="P270"/>
  <c r="R270" s="1"/>
  <c r="O270"/>
  <c r="Q269"/>
  <c r="P269"/>
  <c r="S269" s="1"/>
  <c r="O269"/>
  <c r="T268"/>
  <c r="R268"/>
  <c r="Q268"/>
  <c r="P268"/>
  <c r="W268" s="1"/>
  <c r="O268"/>
  <c r="W267"/>
  <c r="S267"/>
  <c r="R267"/>
  <c r="Q267"/>
  <c r="P267"/>
  <c r="T267" s="1"/>
  <c r="O267"/>
  <c r="U267" s="1"/>
  <c r="P266"/>
  <c r="W266" s="1"/>
  <c r="O266"/>
  <c r="T265"/>
  <c r="Q265"/>
  <c r="P265"/>
  <c r="W265" s="1"/>
  <c r="O265"/>
  <c r="R264"/>
  <c r="U264" s="1"/>
  <c r="Q264"/>
  <c r="P264"/>
  <c r="S264" s="1"/>
  <c r="O264"/>
  <c r="W263"/>
  <c r="S263"/>
  <c r="R263"/>
  <c r="Q263"/>
  <c r="P263"/>
  <c r="T263" s="1"/>
  <c r="O263"/>
  <c r="U263" s="1"/>
  <c r="T262"/>
  <c r="P262"/>
  <c r="R262" s="1"/>
  <c r="O262"/>
  <c r="M257"/>
  <c r="I257"/>
  <c r="E257"/>
  <c r="N256"/>
  <c r="N257" s="1"/>
  <c r="M256"/>
  <c r="L256"/>
  <c r="L257" s="1"/>
  <c r="K256"/>
  <c r="K257" s="1"/>
  <c r="J256"/>
  <c r="J257" s="1"/>
  <c r="I256"/>
  <c r="H256"/>
  <c r="H257" s="1"/>
  <c r="G256"/>
  <c r="G257" s="1"/>
  <c r="F256"/>
  <c r="F257" s="1"/>
  <c r="E256"/>
  <c r="D256"/>
  <c r="D257" s="1"/>
  <c r="C256"/>
  <c r="B256"/>
  <c r="A256"/>
  <c r="W253"/>
  <c r="V253"/>
  <c r="S253"/>
  <c r="R253"/>
  <c r="Q253"/>
  <c r="P253"/>
  <c r="T253" s="1"/>
  <c r="O253"/>
  <c r="U253" s="1"/>
  <c r="V252"/>
  <c r="P252"/>
  <c r="W252" s="1"/>
  <c r="O252"/>
  <c r="V251"/>
  <c r="T251"/>
  <c r="Q251"/>
  <c r="P251"/>
  <c r="W251" s="1"/>
  <c r="O251"/>
  <c r="V250"/>
  <c r="R250"/>
  <c r="U250" s="1"/>
  <c r="Q250"/>
  <c r="P250"/>
  <c r="S250" s="1"/>
  <c r="O250"/>
  <c r="W249"/>
  <c r="V249"/>
  <c r="T249"/>
  <c r="S249"/>
  <c r="R249"/>
  <c r="Q249"/>
  <c r="P249"/>
  <c r="O249"/>
  <c r="U249" s="1"/>
  <c r="V248"/>
  <c r="T248"/>
  <c r="P248"/>
  <c r="R248" s="1"/>
  <c r="O248"/>
  <c r="Q247"/>
  <c r="P247"/>
  <c r="S247" s="1"/>
  <c r="O247"/>
  <c r="T246"/>
  <c r="R246"/>
  <c r="Q246"/>
  <c r="P246"/>
  <c r="W246" s="1"/>
  <c r="O246"/>
  <c r="W245"/>
  <c r="S245"/>
  <c r="R245"/>
  <c r="Q245"/>
  <c r="P245"/>
  <c r="T245" s="1"/>
  <c r="O245"/>
  <c r="U245" s="1"/>
  <c r="P244"/>
  <c r="W244" s="1"/>
  <c r="O244"/>
  <c r="T243"/>
  <c r="Q243"/>
  <c r="P243"/>
  <c r="W243" s="1"/>
  <c r="O243"/>
  <c r="R242"/>
  <c r="Q242"/>
  <c r="P242"/>
  <c r="S242" s="1"/>
  <c r="O242"/>
  <c r="W241"/>
  <c r="T241"/>
  <c r="S241"/>
  <c r="R241"/>
  <c r="Q241"/>
  <c r="P241"/>
  <c r="O241"/>
  <c r="U241" s="1"/>
  <c r="T240"/>
  <c r="P240"/>
  <c r="R240" s="1"/>
  <c r="O240"/>
  <c r="Q239"/>
  <c r="P239"/>
  <c r="S239" s="1"/>
  <c r="O239"/>
  <c r="T238"/>
  <c r="R238"/>
  <c r="Q238"/>
  <c r="P238"/>
  <c r="W238" s="1"/>
  <c r="O238"/>
  <c r="W237"/>
  <c r="S237"/>
  <c r="R237"/>
  <c r="Q237"/>
  <c r="P237"/>
  <c r="T237" s="1"/>
  <c r="O237"/>
  <c r="U237" s="1"/>
  <c r="P236"/>
  <c r="W236" s="1"/>
  <c r="O236"/>
  <c r="T235"/>
  <c r="Q235"/>
  <c r="P235"/>
  <c r="W235" s="1"/>
  <c r="O235"/>
  <c r="R234"/>
  <c r="Q234"/>
  <c r="P234"/>
  <c r="S234" s="1"/>
  <c r="O234"/>
  <c r="W233"/>
  <c r="T233"/>
  <c r="S233"/>
  <c r="R233"/>
  <c r="Q233"/>
  <c r="P233"/>
  <c r="O233"/>
  <c r="U233" s="1"/>
  <c r="T232"/>
  <c r="P232"/>
  <c r="R232" s="1"/>
  <c r="O232"/>
  <c r="Q231"/>
  <c r="P231"/>
  <c r="S231" s="1"/>
  <c r="O231"/>
  <c r="T230"/>
  <c r="R230"/>
  <c r="Q230"/>
  <c r="P230"/>
  <c r="W230" s="1"/>
  <c r="O230"/>
  <c r="W229"/>
  <c r="S229"/>
  <c r="R229"/>
  <c r="Q229"/>
  <c r="P229"/>
  <c r="T229" s="1"/>
  <c r="O229"/>
  <c r="U229" s="1"/>
  <c r="N224"/>
  <c r="M224"/>
  <c r="L224"/>
  <c r="K224"/>
  <c r="J224"/>
  <c r="I224"/>
  <c r="H224"/>
  <c r="G224"/>
  <c r="F224"/>
  <c r="E224"/>
  <c r="D224"/>
  <c r="C224"/>
  <c r="B224"/>
  <c r="A224"/>
  <c r="V221"/>
  <c r="R221"/>
  <c r="U221" s="1"/>
  <c r="Q221"/>
  <c r="P221"/>
  <c r="S221" s="1"/>
  <c r="O221"/>
  <c r="W220"/>
  <c r="V220"/>
  <c r="T220"/>
  <c r="S220"/>
  <c r="R220"/>
  <c r="Q220"/>
  <c r="P220"/>
  <c r="O220"/>
  <c r="U220" s="1"/>
  <c r="V219"/>
  <c r="T219"/>
  <c r="P219"/>
  <c r="R219" s="1"/>
  <c r="O219"/>
  <c r="V218"/>
  <c r="Q218"/>
  <c r="P218"/>
  <c r="S218" s="1"/>
  <c r="O218"/>
  <c r="T217"/>
  <c r="R217"/>
  <c r="Q217"/>
  <c r="P217"/>
  <c r="W217" s="1"/>
  <c r="O217"/>
  <c r="W216"/>
  <c r="S216"/>
  <c r="R216"/>
  <c r="Q216"/>
  <c r="P216"/>
  <c r="T216" s="1"/>
  <c r="O216"/>
  <c r="T215"/>
  <c r="P215"/>
  <c r="O215"/>
  <c r="T214"/>
  <c r="Q214"/>
  <c r="P214"/>
  <c r="W214" s="1"/>
  <c r="O214"/>
  <c r="R213"/>
  <c r="Q213"/>
  <c r="P213"/>
  <c r="S213" s="1"/>
  <c r="O213"/>
  <c r="W212"/>
  <c r="T212"/>
  <c r="S212"/>
  <c r="R212"/>
  <c r="Q212"/>
  <c r="P212"/>
  <c r="O212"/>
  <c r="U212" s="1"/>
  <c r="P211"/>
  <c r="T211" s="1"/>
  <c r="O211"/>
  <c r="Q210"/>
  <c r="P210"/>
  <c r="S210" s="1"/>
  <c r="O210"/>
  <c r="T209"/>
  <c r="R209"/>
  <c r="Q209"/>
  <c r="P209"/>
  <c r="W209" s="1"/>
  <c r="O209"/>
  <c r="W208"/>
  <c r="S208"/>
  <c r="R208"/>
  <c r="Q208"/>
  <c r="P208"/>
  <c r="T208" s="1"/>
  <c r="O208"/>
  <c r="U208" s="1"/>
  <c r="P207"/>
  <c r="T207" s="1"/>
  <c r="O207"/>
  <c r="T206"/>
  <c r="Q206"/>
  <c r="P206"/>
  <c r="W206" s="1"/>
  <c r="O206"/>
  <c r="R205"/>
  <c r="U205" s="1"/>
  <c r="Q205"/>
  <c r="P205"/>
  <c r="S205" s="1"/>
  <c r="O205"/>
  <c r="W204"/>
  <c r="T204"/>
  <c r="S204"/>
  <c r="R204"/>
  <c r="Q204"/>
  <c r="P204"/>
  <c r="O204"/>
  <c r="T203"/>
  <c r="P203"/>
  <c r="O203"/>
  <c r="Q202"/>
  <c r="P202"/>
  <c r="S202" s="1"/>
  <c r="O202"/>
  <c r="T201"/>
  <c r="R201"/>
  <c r="Q201"/>
  <c r="P201"/>
  <c r="W201" s="1"/>
  <c r="O201"/>
  <c r="R199"/>
  <c r="P199"/>
  <c r="T199" s="1"/>
  <c r="O199"/>
  <c r="P198"/>
  <c r="T198" s="1"/>
  <c r="O198"/>
  <c r="P200"/>
  <c r="W200" s="1"/>
  <c r="O200"/>
  <c r="M192"/>
  <c r="I192"/>
  <c r="E192"/>
  <c r="N191"/>
  <c r="N192" s="1"/>
  <c r="M191"/>
  <c r="L191"/>
  <c r="L192" s="1"/>
  <c r="K191"/>
  <c r="K192" s="1"/>
  <c r="J191"/>
  <c r="J192" s="1"/>
  <c r="I191"/>
  <c r="H191"/>
  <c r="H192" s="1"/>
  <c r="G191"/>
  <c r="G192" s="1"/>
  <c r="F191"/>
  <c r="F192" s="1"/>
  <c r="E191"/>
  <c r="D191"/>
  <c r="D192" s="1"/>
  <c r="C191"/>
  <c r="B191"/>
  <c r="A191"/>
  <c r="W188"/>
  <c r="V188"/>
  <c r="S188"/>
  <c r="R188"/>
  <c r="Q188"/>
  <c r="P188"/>
  <c r="T188" s="1"/>
  <c r="O188"/>
  <c r="U188" s="1"/>
  <c r="V187"/>
  <c r="P187"/>
  <c r="Q187" s="1"/>
  <c r="O187"/>
  <c r="V186"/>
  <c r="P186"/>
  <c r="R186" s="1"/>
  <c r="O186"/>
  <c r="V185"/>
  <c r="P185"/>
  <c r="Q185" s="1"/>
  <c r="O185"/>
  <c r="W184"/>
  <c r="V184"/>
  <c r="T184"/>
  <c r="S184"/>
  <c r="R184"/>
  <c r="Q184"/>
  <c r="U184" s="1"/>
  <c r="P184"/>
  <c r="O184"/>
  <c r="V183"/>
  <c r="P183"/>
  <c r="Q183" s="1"/>
  <c r="O183"/>
  <c r="V182"/>
  <c r="P182"/>
  <c r="R182" s="1"/>
  <c r="O182"/>
  <c r="V181"/>
  <c r="T181"/>
  <c r="R181"/>
  <c r="P181"/>
  <c r="Q181" s="1"/>
  <c r="O181"/>
  <c r="W180"/>
  <c r="V180"/>
  <c r="S180"/>
  <c r="R180"/>
  <c r="Q180"/>
  <c r="P180"/>
  <c r="T180" s="1"/>
  <c r="O180"/>
  <c r="U180" s="1"/>
  <c r="W179"/>
  <c r="V179"/>
  <c r="T179"/>
  <c r="S179"/>
  <c r="R179"/>
  <c r="P179"/>
  <c r="Q179" s="1"/>
  <c r="O179"/>
  <c r="W178"/>
  <c r="V178"/>
  <c r="T178"/>
  <c r="S178"/>
  <c r="Q178"/>
  <c r="P178"/>
  <c r="R178" s="1"/>
  <c r="O178"/>
  <c r="U178" s="1"/>
  <c r="Q177"/>
  <c r="P177"/>
  <c r="R177" s="1"/>
  <c r="O177"/>
  <c r="W176"/>
  <c r="U176"/>
  <c r="T176"/>
  <c r="S176"/>
  <c r="R176"/>
  <c r="Q176"/>
  <c r="P176"/>
  <c r="O176"/>
  <c r="W175"/>
  <c r="R175"/>
  <c r="P175"/>
  <c r="Q175" s="1"/>
  <c r="O175"/>
  <c r="T174"/>
  <c r="P174"/>
  <c r="R174" s="1"/>
  <c r="O174"/>
  <c r="T173"/>
  <c r="R173"/>
  <c r="P173"/>
  <c r="Q173" s="1"/>
  <c r="O173"/>
  <c r="W172"/>
  <c r="S172"/>
  <c r="R172"/>
  <c r="Q172"/>
  <c r="P172"/>
  <c r="T172" s="1"/>
  <c r="O172"/>
  <c r="U172" s="1"/>
  <c r="W171"/>
  <c r="T171"/>
  <c r="S171"/>
  <c r="R171"/>
  <c r="P171"/>
  <c r="Q171" s="1"/>
  <c r="O171"/>
  <c r="P170"/>
  <c r="R170" s="1"/>
  <c r="O170"/>
  <c r="P169"/>
  <c r="Q169" s="1"/>
  <c r="O169"/>
  <c r="W168"/>
  <c r="T168"/>
  <c r="S168"/>
  <c r="R168"/>
  <c r="Q168"/>
  <c r="U168" s="1"/>
  <c r="P168"/>
  <c r="O168"/>
  <c r="P167"/>
  <c r="Q167" s="1"/>
  <c r="O167"/>
  <c r="T166"/>
  <c r="S166"/>
  <c r="P166"/>
  <c r="R166" s="1"/>
  <c r="O166"/>
  <c r="T165"/>
  <c r="R165"/>
  <c r="Q165"/>
  <c r="P165"/>
  <c r="O165"/>
  <c r="W164"/>
  <c r="S164"/>
  <c r="R164"/>
  <c r="Q164"/>
  <c r="P164"/>
  <c r="T164" s="1"/>
  <c r="O164"/>
  <c r="U164" s="1"/>
  <c r="W163"/>
  <c r="R163"/>
  <c r="P163"/>
  <c r="Q163" s="1"/>
  <c r="O163"/>
  <c r="T162"/>
  <c r="P162"/>
  <c r="R162" s="1"/>
  <c r="O162"/>
  <c r="T161"/>
  <c r="R161"/>
  <c r="P161"/>
  <c r="Q161" s="1"/>
  <c r="O161"/>
  <c r="W160"/>
  <c r="T160"/>
  <c r="S160"/>
  <c r="R160"/>
  <c r="Q160"/>
  <c r="P160"/>
  <c r="O160"/>
  <c r="U160" s="1"/>
  <c r="T159"/>
  <c r="S159"/>
  <c r="P159"/>
  <c r="Q159" s="1"/>
  <c r="O159"/>
  <c r="W158"/>
  <c r="T158"/>
  <c r="S158"/>
  <c r="Q158"/>
  <c r="P158"/>
  <c r="R158" s="1"/>
  <c r="O158"/>
  <c r="U158" s="1"/>
  <c r="P157"/>
  <c r="Q157" s="1"/>
  <c r="O157"/>
  <c r="W156"/>
  <c r="S156"/>
  <c r="R156"/>
  <c r="Q156"/>
  <c r="U156" s="1"/>
  <c r="P156"/>
  <c r="T156" s="1"/>
  <c r="O156"/>
  <c r="P155"/>
  <c r="Q155" s="1"/>
  <c r="O155"/>
  <c r="T154"/>
  <c r="S154"/>
  <c r="P154"/>
  <c r="R154" s="1"/>
  <c r="O154"/>
  <c r="T153"/>
  <c r="R153"/>
  <c r="Q153"/>
  <c r="P153"/>
  <c r="O153"/>
  <c r="W152"/>
  <c r="T152"/>
  <c r="S152"/>
  <c r="R152"/>
  <c r="Q152"/>
  <c r="P152"/>
  <c r="O152"/>
  <c r="U152" s="1"/>
  <c r="W151"/>
  <c r="T151"/>
  <c r="S151"/>
  <c r="R151"/>
  <c r="P151"/>
  <c r="Q151" s="1"/>
  <c r="O151"/>
  <c r="W150"/>
  <c r="T150"/>
  <c r="S150"/>
  <c r="Q150"/>
  <c r="P150"/>
  <c r="R150" s="1"/>
  <c r="O150"/>
  <c r="U150" s="1"/>
  <c r="W149"/>
  <c r="T149"/>
  <c r="R149"/>
  <c r="Q149"/>
  <c r="P149"/>
  <c r="S149" s="1"/>
  <c r="O149"/>
  <c r="U149" s="1"/>
  <c r="W148"/>
  <c r="S148"/>
  <c r="R148"/>
  <c r="Q148"/>
  <c r="P148"/>
  <c r="T148" s="1"/>
  <c r="O148"/>
  <c r="U148" s="1"/>
  <c r="W147"/>
  <c r="S147"/>
  <c r="R147"/>
  <c r="Q147"/>
  <c r="P147"/>
  <c r="T147" s="1"/>
  <c r="O147"/>
  <c r="W146"/>
  <c r="U146"/>
  <c r="S146"/>
  <c r="R146"/>
  <c r="Q146"/>
  <c r="P146"/>
  <c r="T146" s="1"/>
  <c r="O146"/>
  <c r="U145"/>
  <c r="S145"/>
  <c r="R145"/>
  <c r="Q145"/>
  <c r="P145"/>
  <c r="W145" s="1"/>
  <c r="O145"/>
  <c r="W144"/>
  <c r="T144"/>
  <c r="S144"/>
  <c r="R144"/>
  <c r="Q144"/>
  <c r="P144"/>
  <c r="O144"/>
  <c r="U144" s="1"/>
  <c r="W143"/>
  <c r="T143"/>
  <c r="S143"/>
  <c r="P143"/>
  <c r="Q143" s="1"/>
  <c r="O143"/>
  <c r="W142"/>
  <c r="T142"/>
  <c r="S142"/>
  <c r="P142"/>
  <c r="R142" s="1"/>
  <c r="O142"/>
  <c r="W141"/>
  <c r="T141"/>
  <c r="R141"/>
  <c r="P141"/>
  <c r="S141" s="1"/>
  <c r="O141"/>
  <c r="W140"/>
  <c r="S140"/>
  <c r="R140"/>
  <c r="P140"/>
  <c r="T140" s="1"/>
  <c r="O140"/>
  <c r="W139"/>
  <c r="S139"/>
  <c r="R139"/>
  <c r="P139"/>
  <c r="Q139" s="1"/>
  <c r="O139"/>
  <c r="W138"/>
  <c r="S138"/>
  <c r="R138"/>
  <c r="P138"/>
  <c r="Q138" s="1"/>
  <c r="O138"/>
  <c r="S137"/>
  <c r="R137"/>
  <c r="P137"/>
  <c r="W137" s="1"/>
  <c r="O137"/>
  <c r="W136"/>
  <c r="T136"/>
  <c r="S136"/>
  <c r="R136"/>
  <c r="Q136"/>
  <c r="P136"/>
  <c r="O136"/>
  <c r="U136" s="1"/>
  <c r="P135"/>
  <c r="Q135" s="1"/>
  <c r="O135"/>
  <c r="P134"/>
  <c r="R134" s="1"/>
  <c r="O134"/>
  <c r="P133"/>
  <c r="S133" s="1"/>
  <c r="O133"/>
  <c r="P132"/>
  <c r="T132" s="1"/>
  <c r="O132"/>
  <c r="P131"/>
  <c r="Q131" s="1"/>
  <c r="O131"/>
  <c r="P130"/>
  <c r="Q130" s="1"/>
  <c r="O130"/>
  <c r="P129"/>
  <c r="W129" s="1"/>
  <c r="O129"/>
  <c r="W128"/>
  <c r="T128"/>
  <c r="S128"/>
  <c r="R128"/>
  <c r="Q128"/>
  <c r="U128" s="1"/>
  <c r="P128"/>
  <c r="O128"/>
  <c r="P127"/>
  <c r="Q127" s="1"/>
  <c r="O127"/>
  <c r="P126"/>
  <c r="R126" s="1"/>
  <c r="O126"/>
  <c r="P125"/>
  <c r="S125" s="1"/>
  <c r="O125"/>
  <c r="P124"/>
  <c r="T124" s="1"/>
  <c r="O124"/>
  <c r="P123"/>
  <c r="Q123" s="1"/>
  <c r="O123"/>
  <c r="P122"/>
  <c r="Q122" s="1"/>
  <c r="O122"/>
  <c r="W121"/>
  <c r="S121"/>
  <c r="R121"/>
  <c r="Q121"/>
  <c r="U121" s="1"/>
  <c r="P121"/>
  <c r="T121" s="1"/>
  <c r="O121"/>
  <c r="W120"/>
  <c r="T120"/>
  <c r="S120"/>
  <c r="R120"/>
  <c r="P120"/>
  <c r="Q120" s="1"/>
  <c r="O120"/>
  <c r="T119"/>
  <c r="S119"/>
  <c r="P119"/>
  <c r="W119" s="1"/>
  <c r="O119"/>
  <c r="T118"/>
  <c r="Q118"/>
  <c r="P118"/>
  <c r="W118" s="1"/>
  <c r="O118"/>
  <c r="W117"/>
  <c r="U117"/>
  <c r="T117"/>
  <c r="S117"/>
  <c r="R117"/>
  <c r="Q117"/>
  <c r="P117"/>
  <c r="O117"/>
  <c r="N111"/>
  <c r="M111"/>
  <c r="L111"/>
  <c r="L112" s="1"/>
  <c r="K111"/>
  <c r="J111"/>
  <c r="I111"/>
  <c r="I112" s="1"/>
  <c r="H111"/>
  <c r="H112" s="1"/>
  <c r="G111"/>
  <c r="F111"/>
  <c r="E111"/>
  <c r="D111"/>
  <c r="D112" s="1"/>
  <c r="C111"/>
  <c r="B111"/>
  <c r="A111"/>
  <c r="M112" s="1"/>
  <c r="V109"/>
  <c r="P109"/>
  <c r="W109" s="1"/>
  <c r="O109"/>
  <c r="V108"/>
  <c r="Q108"/>
  <c r="P108"/>
  <c r="R108" s="1"/>
  <c r="O108"/>
  <c r="W107"/>
  <c r="V107"/>
  <c r="T107"/>
  <c r="S107"/>
  <c r="R107"/>
  <c r="Q107"/>
  <c r="U107" s="1"/>
  <c r="P107"/>
  <c r="O107"/>
  <c r="W106"/>
  <c r="V106"/>
  <c r="T106"/>
  <c r="S106"/>
  <c r="R106"/>
  <c r="P106"/>
  <c r="Q106" s="1"/>
  <c r="O106"/>
  <c r="V105"/>
  <c r="T105"/>
  <c r="S105"/>
  <c r="P105"/>
  <c r="W105" s="1"/>
  <c r="O105"/>
  <c r="T104"/>
  <c r="Q104"/>
  <c r="P104"/>
  <c r="W104" s="1"/>
  <c r="O104"/>
  <c r="W103"/>
  <c r="U103"/>
  <c r="S103"/>
  <c r="R103"/>
  <c r="Q103"/>
  <c r="P103"/>
  <c r="T103" s="1"/>
  <c r="O103"/>
  <c r="W102"/>
  <c r="P102"/>
  <c r="Q102" s="1"/>
  <c r="O102"/>
  <c r="P101"/>
  <c r="W101" s="1"/>
  <c r="O101"/>
  <c r="Q100"/>
  <c r="P100"/>
  <c r="R100" s="1"/>
  <c r="O100"/>
  <c r="W99"/>
  <c r="T99"/>
  <c r="S99"/>
  <c r="R99"/>
  <c r="Q99"/>
  <c r="U99" s="1"/>
  <c r="P99"/>
  <c r="O99"/>
  <c r="W98"/>
  <c r="T98"/>
  <c r="S98"/>
  <c r="R98"/>
  <c r="P98"/>
  <c r="Q98" s="1"/>
  <c r="O98"/>
  <c r="U98" s="1"/>
  <c r="T97"/>
  <c r="S97"/>
  <c r="P97"/>
  <c r="W97" s="1"/>
  <c r="O97"/>
  <c r="T96"/>
  <c r="Q96"/>
  <c r="P96"/>
  <c r="W96" s="1"/>
  <c r="O96"/>
  <c r="W95"/>
  <c r="U95"/>
  <c r="S95"/>
  <c r="R95"/>
  <c r="Q95"/>
  <c r="P95"/>
  <c r="T95" s="1"/>
  <c r="O95"/>
  <c r="W94"/>
  <c r="P94"/>
  <c r="Q94" s="1"/>
  <c r="O94"/>
  <c r="P93"/>
  <c r="W93" s="1"/>
  <c r="O93"/>
  <c r="Q92"/>
  <c r="P92"/>
  <c r="R92" s="1"/>
  <c r="O92"/>
  <c r="W91"/>
  <c r="T91"/>
  <c r="S91"/>
  <c r="R91"/>
  <c r="Q91"/>
  <c r="U91" s="1"/>
  <c r="P91"/>
  <c r="O91"/>
  <c r="W90"/>
  <c r="T90"/>
  <c r="S90"/>
  <c r="R90"/>
  <c r="P90"/>
  <c r="Q90" s="1"/>
  <c r="O90"/>
  <c r="T89"/>
  <c r="S89"/>
  <c r="P89"/>
  <c r="W89" s="1"/>
  <c r="O89"/>
  <c r="T88"/>
  <c r="Q88"/>
  <c r="P88"/>
  <c r="W88" s="1"/>
  <c r="O88"/>
  <c r="W87"/>
  <c r="U87"/>
  <c r="S87"/>
  <c r="R87"/>
  <c r="Q87"/>
  <c r="P87"/>
  <c r="T87" s="1"/>
  <c r="O87"/>
  <c r="W86"/>
  <c r="P86"/>
  <c r="Q86" s="1"/>
  <c r="O86"/>
  <c r="P85"/>
  <c r="W85" s="1"/>
  <c r="O85"/>
  <c r="Q84"/>
  <c r="P84"/>
  <c r="R84" s="1"/>
  <c r="O84"/>
  <c r="W83"/>
  <c r="T83"/>
  <c r="S83"/>
  <c r="R83"/>
  <c r="Q83"/>
  <c r="U83" s="1"/>
  <c r="P83"/>
  <c r="O83"/>
  <c r="W82"/>
  <c r="T82"/>
  <c r="S82"/>
  <c r="R82"/>
  <c r="P82"/>
  <c r="Q82" s="1"/>
  <c r="O82"/>
  <c r="U82" s="1"/>
  <c r="T81"/>
  <c r="S81"/>
  <c r="P81"/>
  <c r="W81" s="1"/>
  <c r="O81"/>
  <c r="T80"/>
  <c r="Q80"/>
  <c r="P80"/>
  <c r="W80" s="1"/>
  <c r="O80"/>
  <c r="W79"/>
  <c r="U79"/>
  <c r="S79"/>
  <c r="R79"/>
  <c r="Q79"/>
  <c r="P79"/>
  <c r="T79" s="1"/>
  <c r="O79"/>
  <c r="W78"/>
  <c r="P78"/>
  <c r="Q78" s="1"/>
  <c r="O78"/>
  <c r="P77"/>
  <c r="W77" s="1"/>
  <c r="O77"/>
  <c r="Q76"/>
  <c r="P76"/>
  <c r="R76" s="1"/>
  <c r="O76"/>
  <c r="W75"/>
  <c r="T75"/>
  <c r="S75"/>
  <c r="R75"/>
  <c r="Q75"/>
  <c r="U75" s="1"/>
  <c r="P75"/>
  <c r="O75"/>
  <c r="W74"/>
  <c r="T74"/>
  <c r="S74"/>
  <c r="R74"/>
  <c r="P74"/>
  <c r="Q74" s="1"/>
  <c r="O74"/>
  <c r="T73"/>
  <c r="S73"/>
  <c r="P73"/>
  <c r="W73" s="1"/>
  <c r="O73"/>
  <c r="T72"/>
  <c r="Q72"/>
  <c r="P72"/>
  <c r="W72" s="1"/>
  <c r="O72"/>
  <c r="W71"/>
  <c r="U71"/>
  <c r="S71"/>
  <c r="R71"/>
  <c r="Q71"/>
  <c r="P71"/>
  <c r="T71" s="1"/>
  <c r="O71"/>
  <c r="W70"/>
  <c r="P70"/>
  <c r="Q70" s="1"/>
  <c r="O70"/>
  <c r="P69"/>
  <c r="W69" s="1"/>
  <c r="O69"/>
  <c r="Q68"/>
  <c r="P68"/>
  <c r="R68" s="1"/>
  <c r="O68"/>
  <c r="W67"/>
  <c r="T67"/>
  <c r="S67"/>
  <c r="R67"/>
  <c r="Q67"/>
  <c r="U67" s="1"/>
  <c r="P67"/>
  <c r="O67"/>
  <c r="W66"/>
  <c r="T66"/>
  <c r="S66"/>
  <c r="R66"/>
  <c r="P66"/>
  <c r="Q66" s="1"/>
  <c r="O66"/>
  <c r="U66" s="1"/>
  <c r="T65"/>
  <c r="S65"/>
  <c r="P65"/>
  <c r="W65" s="1"/>
  <c r="O65"/>
  <c r="T64"/>
  <c r="Q64"/>
  <c r="P64"/>
  <c r="W64" s="1"/>
  <c r="O64"/>
  <c r="W63"/>
  <c r="U63"/>
  <c r="S63"/>
  <c r="R63"/>
  <c r="Q63"/>
  <c r="P63"/>
  <c r="T63" s="1"/>
  <c r="O63"/>
  <c r="W62"/>
  <c r="P62"/>
  <c r="Q62" s="1"/>
  <c r="O62"/>
  <c r="P61"/>
  <c r="W61" s="1"/>
  <c r="O61"/>
  <c r="Q60"/>
  <c r="P60"/>
  <c r="R60" s="1"/>
  <c r="O60"/>
  <c r="W59"/>
  <c r="T59"/>
  <c r="S59"/>
  <c r="R59"/>
  <c r="Q59"/>
  <c r="U59" s="1"/>
  <c r="P59"/>
  <c r="O59"/>
  <c r="W58"/>
  <c r="T58"/>
  <c r="S58"/>
  <c r="R58"/>
  <c r="P58"/>
  <c r="Q58" s="1"/>
  <c r="O58"/>
  <c r="T57"/>
  <c r="S57"/>
  <c r="P57"/>
  <c r="W57" s="1"/>
  <c r="O57"/>
  <c r="T56"/>
  <c r="Q56"/>
  <c r="P56"/>
  <c r="W56" s="1"/>
  <c r="O56"/>
  <c r="W55"/>
  <c r="S55"/>
  <c r="R55"/>
  <c r="Q55"/>
  <c r="P55"/>
  <c r="T55" s="1"/>
  <c r="O55"/>
  <c r="U55" s="1"/>
  <c r="W54"/>
  <c r="P54"/>
  <c r="Q54" s="1"/>
  <c r="O54"/>
  <c r="P53"/>
  <c r="W53" s="1"/>
  <c r="O53"/>
  <c r="R52"/>
  <c r="Q52"/>
  <c r="U52" s="1"/>
  <c r="P52"/>
  <c r="S52" s="1"/>
  <c r="O52"/>
  <c r="W51"/>
  <c r="T51"/>
  <c r="S51"/>
  <c r="R51"/>
  <c r="Q51"/>
  <c r="U51" s="1"/>
  <c r="P51"/>
  <c r="O51"/>
  <c r="W50"/>
  <c r="T50"/>
  <c r="S50"/>
  <c r="R50"/>
  <c r="P50"/>
  <c r="Q50" s="1"/>
  <c r="O50"/>
  <c r="U50" s="1"/>
  <c r="T49"/>
  <c r="S49"/>
  <c r="P49"/>
  <c r="W49" s="1"/>
  <c r="O49"/>
  <c r="T48"/>
  <c r="Q48"/>
  <c r="P48"/>
  <c r="W48" s="1"/>
  <c r="O48"/>
  <c r="W47"/>
  <c r="S47"/>
  <c r="R47"/>
  <c r="Q47"/>
  <c r="P47"/>
  <c r="T47" s="1"/>
  <c r="O47"/>
  <c r="U47" s="1"/>
  <c r="W46"/>
  <c r="P46"/>
  <c r="Q46" s="1"/>
  <c r="O46"/>
  <c r="P45"/>
  <c r="W45" s="1"/>
  <c r="O45"/>
  <c r="R44"/>
  <c r="Q44"/>
  <c r="U44" s="1"/>
  <c r="P44"/>
  <c r="S44" s="1"/>
  <c r="O44"/>
  <c r="W43"/>
  <c r="T43"/>
  <c r="S43"/>
  <c r="R43"/>
  <c r="Q43"/>
  <c r="U43" s="1"/>
  <c r="P43"/>
  <c r="O43"/>
  <c r="W42"/>
  <c r="T42"/>
  <c r="S42"/>
  <c r="R42"/>
  <c r="P42"/>
  <c r="Q42" s="1"/>
  <c r="O42"/>
  <c r="T41"/>
  <c r="S41"/>
  <c r="P41"/>
  <c r="W41" s="1"/>
  <c r="O41"/>
  <c r="T40"/>
  <c r="Q40"/>
  <c r="P40"/>
  <c r="W40" s="1"/>
  <c r="O40"/>
  <c r="W39"/>
  <c r="S39"/>
  <c r="R39"/>
  <c r="Q39"/>
  <c r="P39"/>
  <c r="T39" s="1"/>
  <c r="O39"/>
  <c r="U39" s="1"/>
  <c r="N33"/>
  <c r="M33"/>
  <c r="L33"/>
  <c r="L34" s="1"/>
  <c r="K33"/>
  <c r="J33"/>
  <c r="J34" s="1"/>
  <c r="I33"/>
  <c r="I34" s="1"/>
  <c r="H33"/>
  <c r="H34" s="1"/>
  <c r="G33"/>
  <c r="F33"/>
  <c r="E33"/>
  <c r="D33"/>
  <c r="D34" s="1"/>
  <c r="C33"/>
  <c r="B33"/>
  <c r="A33"/>
  <c r="M34" s="1"/>
  <c r="V31"/>
  <c r="P31"/>
  <c r="W31" s="1"/>
  <c r="O31"/>
  <c r="V30"/>
  <c r="R30"/>
  <c r="Q30"/>
  <c r="P30"/>
  <c r="S30" s="1"/>
  <c r="O30"/>
  <c r="W29"/>
  <c r="V29"/>
  <c r="T29"/>
  <c r="S29"/>
  <c r="R29"/>
  <c r="Q29"/>
  <c r="U29" s="1"/>
  <c r="P29"/>
  <c r="O29"/>
  <c r="W28"/>
  <c r="V28"/>
  <c r="T28"/>
  <c r="S28"/>
  <c r="R28"/>
  <c r="P28"/>
  <c r="Q28" s="1"/>
  <c r="O28"/>
  <c r="U28" s="1"/>
  <c r="T27"/>
  <c r="S27"/>
  <c r="P27"/>
  <c r="W27" s="1"/>
  <c r="O27"/>
  <c r="T26"/>
  <c r="Q26"/>
  <c r="P26"/>
  <c r="W26" s="1"/>
  <c r="O26"/>
  <c r="W25"/>
  <c r="S25"/>
  <c r="R25"/>
  <c r="Q25"/>
  <c r="P25"/>
  <c r="T25" s="1"/>
  <c r="O25"/>
  <c r="U25" s="1"/>
  <c r="W24"/>
  <c r="P24"/>
  <c r="Q24" s="1"/>
  <c r="O24"/>
  <c r="P23"/>
  <c r="W23" s="1"/>
  <c r="O23"/>
  <c r="R22"/>
  <c r="Q22"/>
  <c r="P22"/>
  <c r="S22" s="1"/>
  <c r="O22"/>
  <c r="W21"/>
  <c r="T21"/>
  <c r="S21"/>
  <c r="R21"/>
  <c r="Q21"/>
  <c r="U21" s="1"/>
  <c r="P21"/>
  <c r="O21"/>
  <c r="W20"/>
  <c r="T20"/>
  <c r="S20"/>
  <c r="R20"/>
  <c r="P20"/>
  <c r="Q20" s="1"/>
  <c r="O20"/>
  <c r="T19"/>
  <c r="S19"/>
  <c r="P19"/>
  <c r="W19" s="1"/>
  <c r="O19"/>
  <c r="T18"/>
  <c r="Q18"/>
  <c r="P18"/>
  <c r="W18" s="1"/>
  <c r="O18"/>
  <c r="W17"/>
  <c r="S17"/>
  <c r="R17"/>
  <c r="Q17"/>
  <c r="P17"/>
  <c r="T17" s="1"/>
  <c r="O17"/>
  <c r="U17" s="1"/>
  <c r="W16"/>
  <c r="P16"/>
  <c r="Q16" s="1"/>
  <c r="O16"/>
  <c r="P15"/>
  <c r="W15" s="1"/>
  <c r="O15"/>
  <c r="R14"/>
  <c r="Q14"/>
  <c r="P14"/>
  <c r="S14" s="1"/>
  <c r="O14"/>
  <c r="W13"/>
  <c r="T13"/>
  <c r="S13"/>
  <c r="R13"/>
  <c r="Q13"/>
  <c r="U13" s="1"/>
  <c r="P13"/>
  <c r="O13"/>
  <c r="W12"/>
  <c r="T12"/>
  <c r="S12"/>
  <c r="R12"/>
  <c r="P12"/>
  <c r="Q12" s="1"/>
  <c r="O12"/>
  <c r="U12" s="1"/>
  <c r="T11"/>
  <c r="S11"/>
  <c r="P11"/>
  <c r="W11" s="1"/>
  <c r="O11"/>
  <c r="T10"/>
  <c r="Q10"/>
  <c r="P10"/>
  <c r="W10" s="1"/>
  <c r="O10"/>
  <c r="W9"/>
  <c r="S9"/>
  <c r="R9"/>
  <c r="Q9"/>
  <c r="P9"/>
  <c r="T9" s="1"/>
  <c r="O9"/>
  <c r="U9" s="1"/>
  <c r="W8"/>
  <c r="P8"/>
  <c r="Q8" s="1"/>
  <c r="O8"/>
  <c r="A3"/>
  <c r="N2"/>
  <c r="M2"/>
  <c r="L2"/>
  <c r="K2"/>
  <c r="J2"/>
  <c r="I2"/>
  <c r="H2"/>
  <c r="G2"/>
  <c r="F2"/>
  <c r="E2"/>
  <c r="D2"/>
  <c r="U199" l="1"/>
  <c r="T200"/>
  <c r="W199"/>
  <c r="Q200"/>
  <c r="S199"/>
  <c r="Q199"/>
  <c r="D225"/>
  <c r="L225"/>
  <c r="H225"/>
  <c r="G495"/>
  <c r="G225"/>
  <c r="F225"/>
  <c r="N225"/>
  <c r="E225"/>
  <c r="M225"/>
  <c r="D495"/>
  <c r="L495"/>
  <c r="C499"/>
  <c r="K495"/>
  <c r="K225"/>
  <c r="B499"/>
  <c r="J495"/>
  <c r="J225"/>
  <c r="A499"/>
  <c r="I495"/>
  <c r="I225"/>
  <c r="H499"/>
  <c r="U78"/>
  <c r="U20"/>
  <c r="U106"/>
  <c r="U154"/>
  <c r="U22"/>
  <c r="U42"/>
  <c r="U58"/>
  <c r="U74"/>
  <c r="U90"/>
  <c r="U177"/>
  <c r="U30"/>
  <c r="U102"/>
  <c r="U120"/>
  <c r="U138"/>
  <c r="U14"/>
  <c r="U24"/>
  <c r="U173"/>
  <c r="S10"/>
  <c r="R11"/>
  <c r="W14"/>
  <c r="S18"/>
  <c r="R19"/>
  <c r="W22"/>
  <c r="S26"/>
  <c r="R27"/>
  <c r="W30"/>
  <c r="S40"/>
  <c r="R41"/>
  <c r="W44"/>
  <c r="S48"/>
  <c r="R49"/>
  <c r="W52"/>
  <c r="S56"/>
  <c r="R57"/>
  <c r="W60"/>
  <c r="S64"/>
  <c r="R65"/>
  <c r="W68"/>
  <c r="S72"/>
  <c r="R73"/>
  <c r="W76"/>
  <c r="S80"/>
  <c r="R81"/>
  <c r="W84"/>
  <c r="S88"/>
  <c r="R89"/>
  <c r="W92"/>
  <c r="S96"/>
  <c r="R97"/>
  <c r="W100"/>
  <c r="S104"/>
  <c r="R105"/>
  <c r="W108"/>
  <c r="S118"/>
  <c r="R119"/>
  <c r="W130"/>
  <c r="W131"/>
  <c r="W132"/>
  <c r="W133"/>
  <c r="W134"/>
  <c r="W135"/>
  <c r="T145"/>
  <c r="W154"/>
  <c r="R159"/>
  <c r="S162"/>
  <c r="T163"/>
  <c r="W166"/>
  <c r="S174"/>
  <c r="T175"/>
  <c r="T177"/>
  <c r="W182"/>
  <c r="U232"/>
  <c r="U312"/>
  <c r="U381"/>
  <c r="U396"/>
  <c r="U422"/>
  <c r="U474"/>
  <c r="W161"/>
  <c r="S161"/>
  <c r="U161" s="1"/>
  <c r="S173"/>
  <c r="W173"/>
  <c r="W198"/>
  <c r="Q198"/>
  <c r="U198" s="1"/>
  <c r="R198"/>
  <c r="S198"/>
  <c r="T8"/>
  <c r="R10"/>
  <c r="U10" s="1"/>
  <c r="Q11"/>
  <c r="U11" s="1"/>
  <c r="T16"/>
  <c r="R18"/>
  <c r="U18" s="1"/>
  <c r="Q19"/>
  <c r="T24"/>
  <c r="R26"/>
  <c r="U26" s="1"/>
  <c r="Q27"/>
  <c r="U27" s="1"/>
  <c r="K34"/>
  <c r="R40"/>
  <c r="U40" s="1"/>
  <c r="Q41"/>
  <c r="U41" s="1"/>
  <c r="T46"/>
  <c r="R48"/>
  <c r="Q49"/>
  <c r="T54"/>
  <c r="R56"/>
  <c r="U56" s="1"/>
  <c r="Q57"/>
  <c r="U57" s="1"/>
  <c r="T62"/>
  <c r="R64"/>
  <c r="U64" s="1"/>
  <c r="Q65"/>
  <c r="U65" s="1"/>
  <c r="T70"/>
  <c r="R72"/>
  <c r="Q73"/>
  <c r="U73" s="1"/>
  <c r="T78"/>
  <c r="R80"/>
  <c r="U80" s="1"/>
  <c r="Q81"/>
  <c r="U81" s="1"/>
  <c r="T86"/>
  <c r="R88"/>
  <c r="U88" s="1"/>
  <c r="Q89"/>
  <c r="T94"/>
  <c r="R96"/>
  <c r="U96" s="1"/>
  <c r="Q97"/>
  <c r="U97" s="1"/>
  <c r="T102"/>
  <c r="R104"/>
  <c r="U104" s="1"/>
  <c r="Q105"/>
  <c r="U105" s="1"/>
  <c r="K112"/>
  <c r="R118"/>
  <c r="Q119"/>
  <c r="U119" s="1"/>
  <c r="W122"/>
  <c r="W123"/>
  <c r="W124"/>
  <c r="W125"/>
  <c r="W126"/>
  <c r="W127"/>
  <c r="T137"/>
  <c r="T138"/>
  <c r="T139"/>
  <c r="W155"/>
  <c r="Q162"/>
  <c r="U162" s="1"/>
  <c r="S163"/>
  <c r="W167"/>
  <c r="U171"/>
  <c r="Q174"/>
  <c r="U174" s="1"/>
  <c r="S175"/>
  <c r="W183"/>
  <c r="W186"/>
  <c r="U216"/>
  <c r="U242"/>
  <c r="U304"/>
  <c r="U356"/>
  <c r="U466"/>
  <c r="W207"/>
  <c r="Q207"/>
  <c r="R207"/>
  <c r="S207"/>
  <c r="S8"/>
  <c r="T15"/>
  <c r="S16"/>
  <c r="T23"/>
  <c r="S24"/>
  <c r="T31"/>
  <c r="T45"/>
  <c r="S46"/>
  <c r="T53"/>
  <c r="S54"/>
  <c r="U54" s="1"/>
  <c r="T61"/>
  <c r="S62"/>
  <c r="T69"/>
  <c r="S70"/>
  <c r="T77"/>
  <c r="S78"/>
  <c r="T85"/>
  <c r="S86"/>
  <c r="T93"/>
  <c r="S94"/>
  <c r="T101"/>
  <c r="S102"/>
  <c r="T109"/>
  <c r="J112"/>
  <c r="T129"/>
  <c r="T130"/>
  <c r="T131"/>
  <c r="U159"/>
  <c r="W170"/>
  <c r="W187"/>
  <c r="U266"/>
  <c r="U374"/>
  <c r="W177"/>
  <c r="S177"/>
  <c r="W215"/>
  <c r="Q215"/>
  <c r="R215"/>
  <c r="S215"/>
  <c r="R8"/>
  <c r="U8" s="1"/>
  <c r="T14"/>
  <c r="S15"/>
  <c r="R16"/>
  <c r="U16" s="1"/>
  <c r="T22"/>
  <c r="S23"/>
  <c r="R24"/>
  <c r="T30"/>
  <c r="S31"/>
  <c r="T44"/>
  <c r="S45"/>
  <c r="R46"/>
  <c r="U46" s="1"/>
  <c r="T52"/>
  <c r="S53"/>
  <c r="R54"/>
  <c r="T60"/>
  <c r="S61"/>
  <c r="R62"/>
  <c r="U62" s="1"/>
  <c r="T68"/>
  <c r="S69"/>
  <c r="R70"/>
  <c r="U70" s="1"/>
  <c r="T76"/>
  <c r="S77"/>
  <c r="R78"/>
  <c r="T84"/>
  <c r="S85"/>
  <c r="R86"/>
  <c r="U86" s="1"/>
  <c r="T92"/>
  <c r="S93"/>
  <c r="U93" s="1"/>
  <c r="R94"/>
  <c r="U94" s="1"/>
  <c r="T100"/>
  <c r="S101"/>
  <c r="R102"/>
  <c r="T108"/>
  <c r="S109"/>
  <c r="T122"/>
  <c r="T123"/>
  <c r="S129"/>
  <c r="S130"/>
  <c r="S131"/>
  <c r="S132"/>
  <c r="T133"/>
  <c r="T134"/>
  <c r="T135"/>
  <c r="T155"/>
  <c r="T167"/>
  <c r="T169"/>
  <c r="T182"/>
  <c r="T183"/>
  <c r="T185"/>
  <c r="U207"/>
  <c r="U213"/>
  <c r="U234"/>
  <c r="U296"/>
  <c r="U314"/>
  <c r="U419"/>
  <c r="W153"/>
  <c r="S153"/>
  <c r="U153" s="1"/>
  <c r="S165"/>
  <c r="U165" s="1"/>
  <c r="W165"/>
  <c r="R15"/>
  <c r="R23"/>
  <c r="R31"/>
  <c r="R45"/>
  <c r="R53"/>
  <c r="S60"/>
  <c r="U60" s="1"/>
  <c r="R61"/>
  <c r="S68"/>
  <c r="U68" s="1"/>
  <c r="R69"/>
  <c r="S76"/>
  <c r="U76" s="1"/>
  <c r="R77"/>
  <c r="S84"/>
  <c r="U84" s="1"/>
  <c r="R85"/>
  <c r="U85" s="1"/>
  <c r="S92"/>
  <c r="U92" s="1"/>
  <c r="R93"/>
  <c r="S100"/>
  <c r="U100" s="1"/>
  <c r="R101"/>
  <c r="S108"/>
  <c r="U108" s="1"/>
  <c r="R109"/>
  <c r="S122"/>
  <c r="S123"/>
  <c r="S124"/>
  <c r="T125"/>
  <c r="T126"/>
  <c r="T127"/>
  <c r="R129"/>
  <c r="R130"/>
  <c r="U130" s="1"/>
  <c r="R131"/>
  <c r="R132"/>
  <c r="R133"/>
  <c r="S134"/>
  <c r="S135"/>
  <c r="Q137"/>
  <c r="U137" s="1"/>
  <c r="Q140"/>
  <c r="U140" s="1"/>
  <c r="Q141"/>
  <c r="U141" s="1"/>
  <c r="Q142"/>
  <c r="U142" s="1"/>
  <c r="R143"/>
  <c r="U143" s="1"/>
  <c r="Q154"/>
  <c r="S155"/>
  <c r="T157"/>
  <c r="W159"/>
  <c r="U163"/>
  <c r="Q166"/>
  <c r="U166" s="1"/>
  <c r="S167"/>
  <c r="R169"/>
  <c r="U169" s="1"/>
  <c r="T170"/>
  <c r="U175"/>
  <c r="S182"/>
  <c r="S183"/>
  <c r="R185"/>
  <c r="U185" s="1"/>
  <c r="T186"/>
  <c r="T187"/>
  <c r="U204"/>
  <c r="U215"/>
  <c r="U328"/>
  <c r="U340"/>
  <c r="U364"/>
  <c r="S181"/>
  <c r="U181" s="1"/>
  <c r="W181"/>
  <c r="Q15"/>
  <c r="U15" s="1"/>
  <c r="Q23"/>
  <c r="U23" s="1"/>
  <c r="Q31"/>
  <c r="U31" s="1"/>
  <c r="G34"/>
  <c r="Q45"/>
  <c r="U45" s="1"/>
  <c r="Q53"/>
  <c r="U53" s="1"/>
  <c r="Q61"/>
  <c r="U61" s="1"/>
  <c r="Q69"/>
  <c r="U69" s="1"/>
  <c r="Q77"/>
  <c r="U77" s="1"/>
  <c r="Q85"/>
  <c r="Q93"/>
  <c r="Q101"/>
  <c r="U101" s="1"/>
  <c r="Q109"/>
  <c r="U109" s="1"/>
  <c r="G112"/>
  <c r="R122"/>
  <c r="U122" s="1"/>
  <c r="R123"/>
  <c r="U123" s="1"/>
  <c r="R124"/>
  <c r="R125"/>
  <c r="S126"/>
  <c r="S127"/>
  <c r="Q129"/>
  <c r="Q132"/>
  <c r="U132" s="1"/>
  <c r="Q133"/>
  <c r="U133" s="1"/>
  <c r="Q134"/>
  <c r="U134" s="1"/>
  <c r="R135"/>
  <c r="U135" s="1"/>
  <c r="U147"/>
  <c r="U151"/>
  <c r="R155"/>
  <c r="R157"/>
  <c r="U157" s="1"/>
  <c r="W162"/>
  <c r="R167"/>
  <c r="S170"/>
  <c r="W174"/>
  <c r="U179"/>
  <c r="Q182"/>
  <c r="U182" s="1"/>
  <c r="R183"/>
  <c r="S186"/>
  <c r="S187"/>
  <c r="U330"/>
  <c r="U407"/>
  <c r="U475"/>
  <c r="W169"/>
  <c r="S169"/>
  <c r="W185"/>
  <c r="S185"/>
  <c r="R203"/>
  <c r="S203"/>
  <c r="W203"/>
  <c r="Q203"/>
  <c r="U203" s="1"/>
  <c r="F34"/>
  <c r="N34"/>
  <c r="F112"/>
  <c r="N112"/>
  <c r="Q124"/>
  <c r="Q125"/>
  <c r="Q126"/>
  <c r="U126" s="1"/>
  <c r="R127"/>
  <c r="U127" s="1"/>
  <c r="U139"/>
  <c r="Q170"/>
  <c r="U170" s="1"/>
  <c r="Q186"/>
  <c r="U186" s="1"/>
  <c r="R187"/>
  <c r="U187" s="1"/>
  <c r="U298"/>
  <c r="U435"/>
  <c r="S157"/>
  <c r="W157"/>
  <c r="R211"/>
  <c r="S211"/>
  <c r="W211"/>
  <c r="Q211"/>
  <c r="U211" s="1"/>
  <c r="E34"/>
  <c r="E112"/>
  <c r="U131"/>
  <c r="U155"/>
  <c r="U167"/>
  <c r="U183"/>
  <c r="U276"/>
  <c r="S201"/>
  <c r="U201" s="1"/>
  <c r="R202"/>
  <c r="U202" s="1"/>
  <c r="W205"/>
  <c r="S209"/>
  <c r="U209" s="1"/>
  <c r="R210"/>
  <c r="U210" s="1"/>
  <c r="W213"/>
  <c r="S217"/>
  <c r="U217" s="1"/>
  <c r="R218"/>
  <c r="U218" s="1"/>
  <c r="Q219"/>
  <c r="U219" s="1"/>
  <c r="W221"/>
  <c r="S230"/>
  <c r="U230" s="1"/>
  <c r="R231"/>
  <c r="U231" s="1"/>
  <c r="Q232"/>
  <c r="W234"/>
  <c r="S238"/>
  <c r="U238" s="1"/>
  <c r="R239"/>
  <c r="U239" s="1"/>
  <c r="Q240"/>
  <c r="U240" s="1"/>
  <c r="W242"/>
  <c r="S246"/>
  <c r="U246" s="1"/>
  <c r="R247"/>
  <c r="U247" s="1"/>
  <c r="Q248"/>
  <c r="U248" s="1"/>
  <c r="W250"/>
  <c r="Q262"/>
  <c r="U262" s="1"/>
  <c r="W264"/>
  <c r="S268"/>
  <c r="U268" s="1"/>
  <c r="R269"/>
  <c r="U269" s="1"/>
  <c r="Q270"/>
  <c r="U270" s="1"/>
  <c r="W272"/>
  <c r="S276"/>
  <c r="R277"/>
  <c r="U277" s="1"/>
  <c r="Q278"/>
  <c r="U278" s="1"/>
  <c r="W280"/>
  <c r="S284"/>
  <c r="U284" s="1"/>
  <c r="R285"/>
  <c r="U285" s="1"/>
  <c r="Q286"/>
  <c r="U286" s="1"/>
  <c r="W288"/>
  <c r="S292"/>
  <c r="U292" s="1"/>
  <c r="R293"/>
  <c r="U293" s="1"/>
  <c r="Q294"/>
  <c r="U294" s="1"/>
  <c r="W296"/>
  <c r="S300"/>
  <c r="U300" s="1"/>
  <c r="R301"/>
  <c r="U301" s="1"/>
  <c r="Q302"/>
  <c r="W304"/>
  <c r="S308"/>
  <c r="U308" s="1"/>
  <c r="R309"/>
  <c r="U309" s="1"/>
  <c r="Q310"/>
  <c r="U310" s="1"/>
  <c r="W312"/>
  <c r="S316"/>
  <c r="U316" s="1"/>
  <c r="R317"/>
  <c r="U317" s="1"/>
  <c r="Q318"/>
  <c r="W320"/>
  <c r="S324"/>
  <c r="U324" s="1"/>
  <c r="R325"/>
  <c r="U325" s="1"/>
  <c r="Q326"/>
  <c r="U326" s="1"/>
  <c r="W328"/>
  <c r="S332"/>
  <c r="U332" s="1"/>
  <c r="W340"/>
  <c r="T343"/>
  <c r="R345"/>
  <c r="U345" s="1"/>
  <c r="Q346"/>
  <c r="U346" s="1"/>
  <c r="W348"/>
  <c r="T351"/>
  <c r="R353"/>
  <c r="U353" s="1"/>
  <c r="Q354"/>
  <c r="U354" s="1"/>
  <c r="W356"/>
  <c r="T359"/>
  <c r="R361"/>
  <c r="U361" s="1"/>
  <c r="Q362"/>
  <c r="U362" s="1"/>
  <c r="W364"/>
  <c r="T367"/>
  <c r="R369"/>
  <c r="U369" s="1"/>
  <c r="Q370"/>
  <c r="U370" s="1"/>
  <c r="W372"/>
  <c r="T375"/>
  <c r="R377"/>
  <c r="U377" s="1"/>
  <c r="Q378"/>
  <c r="U378" s="1"/>
  <c r="W380"/>
  <c r="T383"/>
  <c r="R385"/>
  <c r="U385" s="1"/>
  <c r="Q386"/>
  <c r="U386" s="1"/>
  <c r="W388"/>
  <c r="T391"/>
  <c r="R393"/>
  <c r="U393" s="1"/>
  <c r="Q394"/>
  <c r="U394" s="1"/>
  <c r="W396"/>
  <c r="T399"/>
  <c r="R401"/>
  <c r="U401" s="1"/>
  <c r="Q402"/>
  <c r="U402" s="1"/>
  <c r="W404"/>
  <c r="T407"/>
  <c r="R409"/>
  <c r="U409" s="1"/>
  <c r="Q410"/>
  <c r="U410" s="1"/>
  <c r="T419"/>
  <c r="S420"/>
  <c r="R421"/>
  <c r="T427"/>
  <c r="S428"/>
  <c r="R429"/>
  <c r="Q430"/>
  <c r="U430" s="1"/>
  <c r="T435"/>
  <c r="S436"/>
  <c r="R437"/>
  <c r="Q438"/>
  <c r="U438" s="1"/>
  <c r="T443"/>
  <c r="S444"/>
  <c r="R445"/>
  <c r="Q446"/>
  <c r="U446" s="1"/>
  <c r="T451"/>
  <c r="S452"/>
  <c r="R453"/>
  <c r="Q454"/>
  <c r="U454" s="1"/>
  <c r="T459"/>
  <c r="S460"/>
  <c r="R461"/>
  <c r="Q462"/>
  <c r="U462" s="1"/>
  <c r="T467"/>
  <c r="S468"/>
  <c r="R469"/>
  <c r="Q470"/>
  <c r="U470" s="1"/>
  <c r="T475"/>
  <c r="S476"/>
  <c r="R477"/>
  <c r="Q478"/>
  <c r="U478" s="1"/>
  <c r="T483"/>
  <c r="S484"/>
  <c r="R485"/>
  <c r="Q486"/>
  <c r="U486" s="1"/>
  <c r="D492"/>
  <c r="L492"/>
  <c r="H495"/>
  <c r="G499"/>
  <c r="T236"/>
  <c r="T244"/>
  <c r="T252"/>
  <c r="T266"/>
  <c r="T274"/>
  <c r="T282"/>
  <c r="T290"/>
  <c r="T298"/>
  <c r="T306"/>
  <c r="T314"/>
  <c r="T322"/>
  <c r="T330"/>
  <c r="T342"/>
  <c r="T350"/>
  <c r="T358"/>
  <c r="T366"/>
  <c r="T374"/>
  <c r="T382"/>
  <c r="T390"/>
  <c r="T398"/>
  <c r="T406"/>
  <c r="T418"/>
  <c r="S419"/>
  <c r="R420"/>
  <c r="U420" s="1"/>
  <c r="Q421"/>
  <c r="T426"/>
  <c r="S427"/>
  <c r="U427" s="1"/>
  <c r="R428"/>
  <c r="U428" s="1"/>
  <c r="Q429"/>
  <c r="U429" s="1"/>
  <c r="T434"/>
  <c r="S435"/>
  <c r="R436"/>
  <c r="Q437"/>
  <c r="U437" s="1"/>
  <c r="T442"/>
  <c r="S443"/>
  <c r="R444"/>
  <c r="U444" s="1"/>
  <c r="Q445"/>
  <c r="U445" s="1"/>
  <c r="T450"/>
  <c r="S451"/>
  <c r="R452"/>
  <c r="Q453"/>
  <c r="U453" s="1"/>
  <c r="T458"/>
  <c r="S459"/>
  <c r="R460"/>
  <c r="U460" s="1"/>
  <c r="Q461"/>
  <c r="U461" s="1"/>
  <c r="T466"/>
  <c r="S467"/>
  <c r="R468"/>
  <c r="Q469"/>
  <c r="U469" s="1"/>
  <c r="T474"/>
  <c r="S475"/>
  <c r="R476"/>
  <c r="U476" s="1"/>
  <c r="Q477"/>
  <c r="U477" s="1"/>
  <c r="T482"/>
  <c r="S483"/>
  <c r="R484"/>
  <c r="Q485"/>
  <c r="U485" s="1"/>
  <c r="K492"/>
  <c r="F499"/>
  <c r="N499"/>
  <c r="W219"/>
  <c r="W232"/>
  <c r="S236"/>
  <c r="W240"/>
  <c r="S244"/>
  <c r="W248"/>
  <c r="S252"/>
  <c r="W262"/>
  <c r="S266"/>
  <c r="W270"/>
  <c r="S274"/>
  <c r="W278"/>
  <c r="S282"/>
  <c r="W286"/>
  <c r="S290"/>
  <c r="W294"/>
  <c r="S298"/>
  <c r="W302"/>
  <c r="T305"/>
  <c r="S306"/>
  <c r="W310"/>
  <c r="S314"/>
  <c r="W318"/>
  <c r="S322"/>
  <c r="U322" s="1"/>
  <c r="W326"/>
  <c r="S330"/>
  <c r="T341"/>
  <c r="S342"/>
  <c r="R343"/>
  <c r="U343" s="1"/>
  <c r="W346"/>
  <c r="T349"/>
  <c r="S350"/>
  <c r="R351"/>
  <c r="U351" s="1"/>
  <c r="T357"/>
  <c r="S358"/>
  <c r="R359"/>
  <c r="U359" s="1"/>
  <c r="W362"/>
  <c r="T365"/>
  <c r="S366"/>
  <c r="R367"/>
  <c r="U367" s="1"/>
  <c r="W370"/>
  <c r="T373"/>
  <c r="S374"/>
  <c r="R375"/>
  <c r="U375" s="1"/>
  <c r="W378"/>
  <c r="T381"/>
  <c r="S382"/>
  <c r="R383"/>
  <c r="U383" s="1"/>
  <c r="W386"/>
  <c r="T389"/>
  <c r="S390"/>
  <c r="R391"/>
  <c r="U391" s="1"/>
  <c r="W394"/>
  <c r="T397"/>
  <c r="S398"/>
  <c r="R399"/>
  <c r="U399" s="1"/>
  <c r="W402"/>
  <c r="T405"/>
  <c r="S406"/>
  <c r="R407"/>
  <c r="W410"/>
  <c r="S418"/>
  <c r="T425"/>
  <c r="S426"/>
  <c r="T433"/>
  <c r="S434"/>
  <c r="R435"/>
  <c r="T441"/>
  <c r="S442"/>
  <c r="R443"/>
  <c r="U443" s="1"/>
  <c r="T449"/>
  <c r="S450"/>
  <c r="R451"/>
  <c r="U451" s="1"/>
  <c r="T457"/>
  <c r="S458"/>
  <c r="R459"/>
  <c r="U459" s="1"/>
  <c r="T465"/>
  <c r="S466"/>
  <c r="R467"/>
  <c r="U467" s="1"/>
  <c r="T473"/>
  <c r="S474"/>
  <c r="R475"/>
  <c r="T481"/>
  <c r="S482"/>
  <c r="R483"/>
  <c r="U483" s="1"/>
  <c r="T489"/>
  <c r="J492"/>
  <c r="F495"/>
  <c r="N495"/>
  <c r="E499"/>
  <c r="M499"/>
  <c r="S200"/>
  <c r="W202"/>
  <c r="T205"/>
  <c r="S206"/>
  <c r="W210"/>
  <c r="T213"/>
  <c r="S214"/>
  <c r="W218"/>
  <c r="T221"/>
  <c r="W231"/>
  <c r="T234"/>
  <c r="S235"/>
  <c r="R236"/>
  <c r="U236" s="1"/>
  <c r="W239"/>
  <c r="T242"/>
  <c r="S243"/>
  <c r="R244"/>
  <c r="W247"/>
  <c r="T250"/>
  <c r="S251"/>
  <c r="R252"/>
  <c r="T264"/>
  <c r="S265"/>
  <c r="R266"/>
  <c r="W269"/>
  <c r="T272"/>
  <c r="S273"/>
  <c r="R274"/>
  <c r="W277"/>
  <c r="T280"/>
  <c r="S281"/>
  <c r="R282"/>
  <c r="W285"/>
  <c r="T288"/>
  <c r="S289"/>
  <c r="R290"/>
  <c r="W293"/>
  <c r="T296"/>
  <c r="S297"/>
  <c r="R298"/>
  <c r="W301"/>
  <c r="T304"/>
  <c r="S305"/>
  <c r="R306"/>
  <c r="W309"/>
  <c r="T312"/>
  <c r="S313"/>
  <c r="R314"/>
  <c r="W317"/>
  <c r="T320"/>
  <c r="S321"/>
  <c r="R322"/>
  <c r="W325"/>
  <c r="T328"/>
  <c r="S329"/>
  <c r="R330"/>
  <c r="T340"/>
  <c r="S341"/>
  <c r="R342"/>
  <c r="T348"/>
  <c r="S349"/>
  <c r="R350"/>
  <c r="T356"/>
  <c r="S357"/>
  <c r="R358"/>
  <c r="T364"/>
  <c r="S365"/>
  <c r="R366"/>
  <c r="T372"/>
  <c r="S373"/>
  <c r="R374"/>
  <c r="T380"/>
  <c r="S381"/>
  <c r="R382"/>
  <c r="T388"/>
  <c r="S389"/>
  <c r="R390"/>
  <c r="T396"/>
  <c r="S397"/>
  <c r="R398"/>
  <c r="T404"/>
  <c r="S405"/>
  <c r="R406"/>
  <c r="R418"/>
  <c r="W421"/>
  <c r="S425"/>
  <c r="R426"/>
  <c r="W429"/>
  <c r="S433"/>
  <c r="R434"/>
  <c r="W437"/>
  <c r="S441"/>
  <c r="R442"/>
  <c r="W445"/>
  <c r="S449"/>
  <c r="R450"/>
  <c r="W453"/>
  <c r="S457"/>
  <c r="R458"/>
  <c r="W461"/>
  <c r="S465"/>
  <c r="R466"/>
  <c r="W469"/>
  <c r="S473"/>
  <c r="R474"/>
  <c r="W477"/>
  <c r="S481"/>
  <c r="R482"/>
  <c r="W485"/>
  <c r="S489"/>
  <c r="I492"/>
  <c r="E495"/>
  <c r="M495"/>
  <c r="D499"/>
  <c r="L499"/>
  <c r="R200"/>
  <c r="R206"/>
  <c r="U206" s="1"/>
  <c r="R214"/>
  <c r="U214" s="1"/>
  <c r="R235"/>
  <c r="U235" s="1"/>
  <c r="Q236"/>
  <c r="R243"/>
  <c r="U243" s="1"/>
  <c r="Q244"/>
  <c r="U244" s="1"/>
  <c r="R251"/>
  <c r="U251" s="1"/>
  <c r="Q252"/>
  <c r="U252" s="1"/>
  <c r="R265"/>
  <c r="U265" s="1"/>
  <c r="Q266"/>
  <c r="R273"/>
  <c r="U273" s="1"/>
  <c r="Q274"/>
  <c r="U274" s="1"/>
  <c r="R281"/>
  <c r="U281" s="1"/>
  <c r="Q282"/>
  <c r="U282" s="1"/>
  <c r="R289"/>
  <c r="U289" s="1"/>
  <c r="Q290"/>
  <c r="U290" s="1"/>
  <c r="R297"/>
  <c r="U297" s="1"/>
  <c r="Q298"/>
  <c r="R305"/>
  <c r="U305" s="1"/>
  <c r="Q306"/>
  <c r="U306" s="1"/>
  <c r="R313"/>
  <c r="U313" s="1"/>
  <c r="Q314"/>
  <c r="R321"/>
  <c r="U321" s="1"/>
  <c r="Q322"/>
  <c r="R329"/>
  <c r="U329" s="1"/>
  <c r="Q330"/>
  <c r="R341"/>
  <c r="U341" s="1"/>
  <c r="Q342"/>
  <c r="U342" s="1"/>
  <c r="R349"/>
  <c r="U349" s="1"/>
  <c r="Q350"/>
  <c r="U350" s="1"/>
  <c r="R357"/>
  <c r="U357" s="1"/>
  <c r="Q358"/>
  <c r="U358" s="1"/>
  <c r="R365"/>
  <c r="U365" s="1"/>
  <c r="Q366"/>
  <c r="U366" s="1"/>
  <c r="R373"/>
  <c r="U373" s="1"/>
  <c r="Q374"/>
  <c r="R381"/>
  <c r="Q382"/>
  <c r="U382" s="1"/>
  <c r="R389"/>
  <c r="U389" s="1"/>
  <c r="Q390"/>
  <c r="U390" s="1"/>
  <c r="R397"/>
  <c r="U397" s="1"/>
  <c r="Q398"/>
  <c r="U398" s="1"/>
  <c r="R405"/>
  <c r="U405" s="1"/>
  <c r="Q406"/>
  <c r="U406" s="1"/>
  <c r="J414"/>
  <c r="Q418"/>
  <c r="U418" s="1"/>
  <c r="R425"/>
  <c r="U425" s="1"/>
  <c r="Q426"/>
  <c r="U426" s="1"/>
  <c r="R433"/>
  <c r="U433" s="1"/>
  <c r="Q434"/>
  <c r="U434" s="1"/>
  <c r="R441"/>
  <c r="U441" s="1"/>
  <c r="Q442"/>
  <c r="U442" s="1"/>
  <c r="R449"/>
  <c r="U449" s="1"/>
  <c r="Q450"/>
  <c r="U450" s="1"/>
  <c r="R457"/>
  <c r="U457" s="1"/>
  <c r="Q458"/>
  <c r="U458" s="1"/>
  <c r="R465"/>
  <c r="U465" s="1"/>
  <c r="Q466"/>
  <c r="R473"/>
  <c r="U473" s="1"/>
  <c r="Q474"/>
  <c r="R481"/>
  <c r="U481" s="1"/>
  <c r="Q482"/>
  <c r="U482" s="1"/>
  <c r="R489"/>
  <c r="U489" s="1"/>
  <c r="H492"/>
  <c r="K499"/>
  <c r="G492"/>
  <c r="A495"/>
  <c r="D5" s="1"/>
  <c r="J499"/>
  <c r="T202"/>
  <c r="T210"/>
  <c r="T218"/>
  <c r="S219"/>
  <c r="T231"/>
  <c r="S232"/>
  <c r="T239"/>
  <c r="S240"/>
  <c r="T247"/>
  <c r="S248"/>
  <c r="S262"/>
  <c r="T269"/>
  <c r="S270"/>
  <c r="T277"/>
  <c r="S278"/>
  <c r="T285"/>
  <c r="S286"/>
  <c r="T293"/>
  <c r="S294"/>
  <c r="T301"/>
  <c r="S302"/>
  <c r="U302" s="1"/>
  <c r="T309"/>
  <c r="S310"/>
  <c r="T317"/>
  <c r="S318"/>
  <c r="U318" s="1"/>
  <c r="T325"/>
  <c r="S326"/>
  <c r="I499"/>
  <c r="V302" l="1"/>
  <c r="V397"/>
  <c r="W416"/>
  <c r="W337"/>
  <c r="V243"/>
  <c r="W227"/>
  <c r="F496"/>
  <c r="N496"/>
  <c r="U200"/>
  <c r="V202" s="1"/>
  <c r="V398"/>
  <c r="V366"/>
  <c r="V351"/>
  <c r="V316"/>
  <c r="V300"/>
  <c r="V284"/>
  <c r="V268"/>
  <c r="V240"/>
  <c r="V376"/>
  <c r="V341"/>
  <c r="V339"/>
  <c r="V388"/>
  <c r="V387"/>
  <c r="V368"/>
  <c r="V363"/>
  <c r="V372"/>
  <c r="V380"/>
  <c r="V384"/>
  <c r="V392"/>
  <c r="V348"/>
  <c r="V373"/>
  <c r="V305"/>
  <c r="V273"/>
  <c r="V235"/>
  <c r="V230"/>
  <c r="V233"/>
  <c r="V245"/>
  <c r="V229"/>
  <c r="V237"/>
  <c r="V241"/>
  <c r="V342"/>
  <c r="V306"/>
  <c r="V274"/>
  <c r="V286"/>
  <c r="V270"/>
  <c r="V246"/>
  <c r="V318"/>
  <c r="V349"/>
  <c r="V313"/>
  <c r="V281"/>
  <c r="V391"/>
  <c r="V375"/>
  <c r="V359"/>
  <c r="V382"/>
  <c r="V350"/>
  <c r="V282"/>
  <c r="V244"/>
  <c r="V343"/>
  <c r="V324"/>
  <c r="V308"/>
  <c r="V292"/>
  <c r="V389"/>
  <c r="V357"/>
  <c r="V321"/>
  <c r="V289"/>
  <c r="V262"/>
  <c r="V295"/>
  <c r="V271"/>
  <c r="V315"/>
  <c r="V307"/>
  <c r="V283"/>
  <c r="V264"/>
  <c r="V303"/>
  <c r="V279"/>
  <c r="V272"/>
  <c r="V327"/>
  <c r="V323"/>
  <c r="V267"/>
  <c r="V311"/>
  <c r="V291"/>
  <c r="V320"/>
  <c r="V263"/>
  <c r="V288"/>
  <c r="V319"/>
  <c r="V287"/>
  <c r="V299"/>
  <c r="V280"/>
  <c r="V275"/>
  <c r="V390"/>
  <c r="V358"/>
  <c r="V290"/>
  <c r="V326"/>
  <c r="V310"/>
  <c r="V294"/>
  <c r="V278"/>
  <c r="V238"/>
  <c r="V365"/>
  <c r="V297"/>
  <c r="V265"/>
  <c r="V236"/>
  <c r="V399"/>
  <c r="V383"/>
  <c r="V367"/>
  <c r="V322"/>
  <c r="W260"/>
  <c r="V385"/>
  <c r="V369"/>
  <c r="V353"/>
  <c r="V239"/>
  <c r="V298"/>
  <c r="V314"/>
  <c r="V234"/>
  <c r="V374"/>
  <c r="V266"/>
  <c r="V242"/>
  <c r="W6"/>
  <c r="V381"/>
  <c r="V312"/>
  <c r="V232"/>
  <c r="V386"/>
  <c r="V370"/>
  <c r="V354"/>
  <c r="V276"/>
  <c r="J496"/>
  <c r="U118"/>
  <c r="U89"/>
  <c r="U48"/>
  <c r="U19"/>
  <c r="V19" s="1"/>
  <c r="V317"/>
  <c r="V301"/>
  <c r="V285"/>
  <c r="V269"/>
  <c r="U72"/>
  <c r="V99" s="1"/>
  <c r="U49"/>
  <c r="V396"/>
  <c r="E496"/>
  <c r="H496"/>
  <c r="V340"/>
  <c r="V356"/>
  <c r="V96"/>
  <c r="G496"/>
  <c r="V63"/>
  <c r="M496"/>
  <c r="U484"/>
  <c r="U468"/>
  <c r="U452"/>
  <c r="U436"/>
  <c r="V393"/>
  <c r="V377"/>
  <c r="V361"/>
  <c r="V345"/>
  <c r="V247"/>
  <c r="V231"/>
  <c r="U129"/>
  <c r="V360"/>
  <c r="V379"/>
  <c r="V296"/>
  <c r="V395"/>
  <c r="V56"/>
  <c r="V27"/>
  <c r="V347"/>
  <c r="V67"/>
  <c r="V52"/>
  <c r="U421"/>
  <c r="V394"/>
  <c r="V378"/>
  <c r="V362"/>
  <c r="V346"/>
  <c r="I496"/>
  <c r="V352"/>
  <c r="K496"/>
  <c r="V364"/>
  <c r="V355"/>
  <c r="V304"/>
  <c r="V216"/>
  <c r="V80"/>
  <c r="V57"/>
  <c r="V22"/>
  <c r="V325"/>
  <c r="V309"/>
  <c r="V293"/>
  <c r="V277"/>
  <c r="U124"/>
  <c r="V120" s="1"/>
  <c r="V344"/>
  <c r="D496"/>
  <c r="V104"/>
  <c r="V40"/>
  <c r="V11"/>
  <c r="V371"/>
  <c r="V138"/>
  <c r="V90"/>
  <c r="V42"/>
  <c r="V103"/>
  <c r="U125"/>
  <c r="L496"/>
  <c r="V64"/>
  <c r="V41"/>
  <c r="V83"/>
  <c r="V44"/>
  <c r="V91"/>
  <c r="V43"/>
  <c r="V433" l="1"/>
  <c r="V215"/>
  <c r="V211"/>
  <c r="V207"/>
  <c r="V140"/>
  <c r="V204"/>
  <c r="V212"/>
  <c r="V125"/>
  <c r="V39"/>
  <c r="V49"/>
  <c r="V217"/>
  <c r="V199"/>
  <c r="V449"/>
  <c r="V45"/>
  <c r="V209"/>
  <c r="V198"/>
  <c r="V437"/>
  <c r="V213"/>
  <c r="V200"/>
  <c r="V205"/>
  <c r="V210"/>
  <c r="V206"/>
  <c r="V208"/>
  <c r="V203"/>
  <c r="V201"/>
  <c r="V214"/>
  <c r="V14"/>
  <c r="V55"/>
  <c r="V81"/>
  <c r="V75"/>
  <c r="V97"/>
  <c r="V73"/>
  <c r="V51"/>
  <c r="V139"/>
  <c r="V89"/>
  <c r="V20"/>
  <c r="V155"/>
  <c r="V161"/>
  <c r="V458"/>
  <c r="V23"/>
  <c r="V12"/>
  <c r="V142"/>
  <c r="V440"/>
  <c r="V448"/>
  <c r="V123"/>
  <c r="V94"/>
  <c r="V54"/>
  <c r="V162"/>
  <c r="V452"/>
  <c r="V26"/>
  <c r="V71"/>
  <c r="V151"/>
  <c r="V48"/>
  <c r="V78"/>
  <c r="V435"/>
  <c r="V460"/>
  <c r="V426"/>
  <c r="V169"/>
  <c r="V457"/>
  <c r="V84"/>
  <c r="V450"/>
  <c r="V455"/>
  <c r="V69"/>
  <c r="V451"/>
  <c r="V79"/>
  <c r="V131"/>
  <c r="V453"/>
  <c r="V129"/>
  <c r="V436"/>
  <c r="V175"/>
  <c r="V167"/>
  <c r="V444"/>
  <c r="V454"/>
  <c r="V143"/>
  <c r="V425"/>
  <c r="V8"/>
  <c r="V431"/>
  <c r="V166"/>
  <c r="V132"/>
  <c r="V157"/>
  <c r="V59"/>
  <c r="V124"/>
  <c r="V422"/>
  <c r="V420"/>
  <c r="V66"/>
  <c r="V159"/>
  <c r="V173"/>
  <c r="V461"/>
  <c r="V24"/>
  <c r="V171"/>
  <c r="V126"/>
  <c r="V428"/>
  <c r="V438"/>
  <c r="V85"/>
  <c r="V25"/>
  <c r="V127"/>
  <c r="V432"/>
  <c r="V141"/>
  <c r="V462"/>
  <c r="V133"/>
  <c r="V53"/>
  <c r="V50"/>
  <c r="V95"/>
  <c r="V82"/>
  <c r="V10"/>
  <c r="V421"/>
  <c r="V137"/>
  <c r="V74"/>
  <c r="V170"/>
  <c r="V72"/>
  <c r="V147"/>
  <c r="V445"/>
  <c r="V102"/>
  <c r="V88"/>
  <c r="V101"/>
  <c r="V92"/>
  <c r="V9"/>
  <c r="V447"/>
  <c r="V130"/>
  <c r="V446"/>
  <c r="V122"/>
  <c r="V442"/>
  <c r="V93"/>
  <c r="V441"/>
  <c r="V100"/>
  <c r="V98"/>
  <c r="V163"/>
  <c r="V429"/>
  <c r="V177"/>
  <c r="V65"/>
  <c r="V419"/>
  <c r="V165"/>
  <c r="V60"/>
  <c r="V427"/>
  <c r="V17"/>
  <c r="V135"/>
  <c r="V456"/>
  <c r="V119"/>
  <c r="V430"/>
  <c r="V61"/>
  <c r="V70"/>
  <c r="V68"/>
  <c r="V87"/>
  <c r="V174"/>
  <c r="V58"/>
  <c r="V18"/>
  <c r="V86"/>
  <c r="V153"/>
  <c r="V13"/>
  <c r="V77"/>
  <c r="V423"/>
  <c r="V418"/>
  <c r="V46"/>
  <c r="V434"/>
  <c r="V118"/>
  <c r="V150"/>
  <c r="V158"/>
  <c r="V168"/>
  <c r="V148"/>
  <c r="V146"/>
  <c r="V145"/>
  <c r="V136"/>
  <c r="V121"/>
  <c r="V117"/>
  <c r="V128"/>
  <c r="V164"/>
  <c r="V160"/>
  <c r="V176"/>
  <c r="V149"/>
  <c r="V156"/>
  <c r="V172"/>
  <c r="V144"/>
  <c r="V152"/>
  <c r="V154"/>
  <c r="V47"/>
  <c r="V62"/>
  <c r="V443"/>
  <c r="V21"/>
  <c r="V15"/>
  <c r="V439"/>
  <c r="V424"/>
  <c r="V134"/>
  <c r="V459"/>
  <c r="V76"/>
  <c r="V16"/>
</calcChain>
</file>

<file path=xl/sharedStrings.xml><?xml version="1.0" encoding="utf-8"?>
<sst xmlns="http://schemas.openxmlformats.org/spreadsheetml/2006/main" count="1503" uniqueCount="401">
  <si>
    <t>GOLF ARGE LR 2025</t>
  </si>
  <si>
    <t xml:space="preserve">MATCH </t>
  </si>
  <si>
    <t>JOUES</t>
  </si>
  <si>
    <t>BRUT</t>
  </si>
  <si>
    <t>Nombre de scores exclus</t>
  </si>
  <si>
    <t>Sur 11</t>
  </si>
  <si>
    <t>Accés a la finale, nbr jeux</t>
  </si>
  <si>
    <t>Joués</t>
  </si>
  <si>
    <t>TOT</t>
  </si>
  <si>
    <t>INSCRITS:</t>
  </si>
  <si>
    <t xml:space="preserve"> </t>
  </si>
  <si>
    <t>DAMES</t>
  </si>
  <si>
    <t>1 ere</t>
  </si>
  <si>
    <t>Série</t>
  </si>
  <si>
    <t>Brut</t>
  </si>
  <si>
    <t>NOM</t>
  </si>
  <si>
    <t>Prénom</t>
  </si>
  <si>
    <t>Club</t>
  </si>
  <si>
    <t>Cap Agde</t>
  </si>
  <si>
    <t>Fontcaude</t>
  </si>
  <si>
    <t>Pic St Loup</t>
  </si>
  <si>
    <t>Gd Motte</t>
  </si>
  <si>
    <t>Campagne</t>
  </si>
  <si>
    <t>St thomas</t>
  </si>
  <si>
    <t>Massane</t>
  </si>
  <si>
    <t>Vacquerolles</t>
  </si>
  <si>
    <t>Miramas</t>
  </si>
  <si>
    <t>Carcassonne</t>
  </si>
  <si>
    <t>Total</t>
  </si>
  <si>
    <t>Match joués</t>
  </si>
  <si>
    <t>Pire score 1</t>
  </si>
  <si>
    <t>Pire score 2</t>
  </si>
  <si>
    <t>Pire score 3</t>
  </si>
  <si>
    <t>Pire score 4</t>
  </si>
  <si>
    <t>Total des
8 meilleurs</t>
  </si>
  <si>
    <t>Classement</t>
  </si>
  <si>
    <t xml:space="preserve"> FINALE</t>
  </si>
  <si>
    <t>NO MURA-PEREZ</t>
  </si>
  <si>
    <t>Claire</t>
  </si>
  <si>
    <t>ASPACAM</t>
  </si>
  <si>
    <t>ORTS</t>
  </si>
  <si>
    <t>Patricia</t>
  </si>
  <si>
    <t>ASPTT MONTPELLIER</t>
  </si>
  <si>
    <t>GERVAIS</t>
  </si>
  <si>
    <t>Nathalie</t>
  </si>
  <si>
    <t>GCDM</t>
  </si>
  <si>
    <t>ENJALBERT</t>
  </si>
  <si>
    <t>Corinne</t>
  </si>
  <si>
    <t>VALLS</t>
  </si>
  <si>
    <t>Valérie</t>
  </si>
  <si>
    <t>AS AIR France</t>
  </si>
  <si>
    <t>MORILLON</t>
  </si>
  <si>
    <t>Fabienne</t>
  </si>
  <si>
    <t>CROS</t>
  </si>
  <si>
    <t>Marie Louise</t>
  </si>
  <si>
    <t>ASCH 34</t>
  </si>
  <si>
    <t>CHEVROT </t>
  </si>
  <si>
    <t>Therese</t>
  </si>
  <si>
    <t>GAZELEC 34</t>
  </si>
  <si>
    <t>TIVOLLIER</t>
  </si>
  <si>
    <t>Danielle</t>
  </si>
  <si>
    <t>CSCM</t>
  </si>
  <si>
    <t>PINCEMIN</t>
  </si>
  <si>
    <t>Elisabeth</t>
  </si>
  <si>
    <t>ASPTT/G</t>
  </si>
  <si>
    <t>LOUIS</t>
  </si>
  <si>
    <t>Marie</t>
  </si>
  <si>
    <t>DUBA</t>
  </si>
  <si>
    <t>Véronique</t>
  </si>
  <si>
    <t>SOULIE</t>
  </si>
  <si>
    <t>Francine</t>
  </si>
  <si>
    <t>CHOLLET</t>
  </si>
  <si>
    <t>ALDEBERT</t>
  </si>
  <si>
    <t>Isabelle</t>
  </si>
  <si>
    <t>ESQUIROL</t>
  </si>
  <si>
    <t>Marthe</t>
  </si>
  <si>
    <t>CHAUVIN</t>
  </si>
  <si>
    <t>GOLA</t>
  </si>
  <si>
    <t>BRAUDEAU</t>
  </si>
  <si>
    <t>Dominique</t>
  </si>
  <si>
    <t>MEUNIER </t>
  </si>
  <si>
    <t>Michelle</t>
  </si>
  <si>
    <t>DUQUESNAY</t>
  </si>
  <si>
    <t>Madeleine</t>
  </si>
  <si>
    <t>RICHARD</t>
  </si>
  <si>
    <t>Claude</t>
  </si>
  <si>
    <t>ATSCAF 34</t>
  </si>
  <si>
    <t>HOMMES</t>
  </si>
  <si>
    <t>Nom</t>
  </si>
  <si>
    <t>OZIOL</t>
  </si>
  <si>
    <t>Jean Marc</t>
  </si>
  <si>
    <t>SOUCHON</t>
  </si>
  <si>
    <t>Nicolas</t>
  </si>
  <si>
    <t>GADELLE</t>
  </si>
  <si>
    <t>Philippe</t>
  </si>
  <si>
    <t>LEMAIRE</t>
  </si>
  <si>
    <t>DES HAYES DE GASSART</t>
  </si>
  <si>
    <t>Ollivier</t>
  </si>
  <si>
    <t>AST3M</t>
  </si>
  <si>
    <t>FABRE</t>
  </si>
  <si>
    <t>Norbert</t>
  </si>
  <si>
    <t>NICAISE</t>
  </si>
  <si>
    <t>Gilles</t>
  </si>
  <si>
    <t>LGÉN 34</t>
  </si>
  <si>
    <t>SKORUPA</t>
  </si>
  <si>
    <t>Bruno</t>
  </si>
  <si>
    <t>FOURNIL-MOUSSE</t>
  </si>
  <si>
    <t>CARPENTIER</t>
  </si>
  <si>
    <t>François</t>
  </si>
  <si>
    <t>VERNIZEAU</t>
  </si>
  <si>
    <t>Pierre</t>
  </si>
  <si>
    <t>PANNETIER</t>
  </si>
  <si>
    <t>Sylvain</t>
  </si>
  <si>
    <t>MOULLIN</t>
  </si>
  <si>
    <t>Bernard</t>
  </si>
  <si>
    <t>JEANJEAN</t>
  </si>
  <si>
    <t>MUSNIER</t>
  </si>
  <si>
    <t>Miguel</t>
  </si>
  <si>
    <t>CARRIERE</t>
  </si>
  <si>
    <t>Michel</t>
  </si>
  <si>
    <t>PESSINA</t>
  </si>
  <si>
    <t>Stephane</t>
  </si>
  <si>
    <t>SOPHY MONTFORT</t>
  </si>
  <si>
    <t>André</t>
  </si>
  <si>
    <t>GIBERT</t>
  </si>
  <si>
    <t>Fabien</t>
  </si>
  <si>
    <t>MORA</t>
  </si>
  <si>
    <t>Roch</t>
  </si>
  <si>
    <t>VIDAL</t>
  </si>
  <si>
    <t>Hugues</t>
  </si>
  <si>
    <t>EGRET</t>
  </si>
  <si>
    <t>CARTIER</t>
  </si>
  <si>
    <t>Jean Paul</t>
  </si>
  <si>
    <t>CIRAD</t>
  </si>
  <si>
    <t>NOEL</t>
  </si>
  <si>
    <t>MORBIDELLI</t>
  </si>
  <si>
    <t>René</t>
  </si>
  <si>
    <t>BEZARD </t>
  </si>
  <si>
    <t>Jean Louis</t>
  </si>
  <si>
    <t>COUTTS</t>
  </si>
  <si>
    <t>Steve</t>
  </si>
  <si>
    <t>DESCHAMPS</t>
  </si>
  <si>
    <t xml:space="preserve">Denis </t>
  </si>
  <si>
    <t>ANSOUD</t>
  </si>
  <si>
    <t>MARTIN</t>
  </si>
  <si>
    <t>Yves</t>
  </si>
  <si>
    <t>AS COLAS LANGUEDOC</t>
  </si>
  <si>
    <t>GUILLOSSON</t>
  </si>
  <si>
    <t>CADILHAC</t>
  </si>
  <si>
    <t>DELBOSC</t>
  </si>
  <si>
    <t>Maxime</t>
  </si>
  <si>
    <t>BARRAL</t>
  </si>
  <si>
    <t>Marc</t>
  </si>
  <si>
    <t>GIRARDOT</t>
  </si>
  <si>
    <t>Benoît</t>
  </si>
  <si>
    <t>CABANIS</t>
  </si>
  <si>
    <t>COCDP30</t>
  </si>
  <si>
    <t>LIGER</t>
  </si>
  <si>
    <t>Richard</t>
  </si>
  <si>
    <t>HALBOUT</t>
  </si>
  <si>
    <t>Jacky</t>
  </si>
  <si>
    <t>MATHON</t>
  </si>
  <si>
    <t>Eric</t>
  </si>
  <si>
    <t>ORMIERES</t>
  </si>
  <si>
    <t>Guy</t>
  </si>
  <si>
    <t>CAMERON</t>
  </si>
  <si>
    <t>SAVREUX</t>
  </si>
  <si>
    <t>DORE</t>
  </si>
  <si>
    <t>GGAV</t>
  </si>
  <si>
    <t>CASTEILL</t>
  </si>
  <si>
    <t>Alain</t>
  </si>
  <si>
    <t>ABBE</t>
  </si>
  <si>
    <t>Daniel</t>
  </si>
  <si>
    <t>TERRAL</t>
  </si>
  <si>
    <t>Didier</t>
  </si>
  <si>
    <t>FLORINI</t>
  </si>
  <si>
    <t>Yannick</t>
  </si>
  <si>
    <t>MONIER</t>
  </si>
  <si>
    <t>HANINI</t>
  </si>
  <si>
    <t>Stéphane</t>
  </si>
  <si>
    <t>GOULARD</t>
  </si>
  <si>
    <t>Joël</t>
  </si>
  <si>
    <t>FABREGUE</t>
  </si>
  <si>
    <t>Sébastien</t>
  </si>
  <si>
    <t>SAULLE</t>
  </si>
  <si>
    <t>ESMENJAUD</t>
  </si>
  <si>
    <t>VIALA</t>
  </si>
  <si>
    <t>GGG</t>
  </si>
  <si>
    <t>BASTIDE </t>
  </si>
  <si>
    <t>Michel </t>
  </si>
  <si>
    <t>RABOT</t>
  </si>
  <si>
    <t>Vincent</t>
  </si>
  <si>
    <t>REBATTEL</t>
  </si>
  <si>
    <t>Gérald</t>
  </si>
  <si>
    <t>MC AULIFFE</t>
  </si>
  <si>
    <t>Léo</t>
  </si>
  <si>
    <t>GOMA</t>
  </si>
  <si>
    <t>ASH NIMES</t>
  </si>
  <si>
    <t>BOURCET</t>
  </si>
  <si>
    <t>Christophe</t>
  </si>
  <si>
    <t>IDOIPE</t>
  </si>
  <si>
    <t>OBLET</t>
  </si>
  <si>
    <t>Olivier</t>
  </si>
  <si>
    <t>BOUTEBEL</t>
  </si>
  <si>
    <t>DELACROIX</t>
  </si>
  <si>
    <t>CARCELES</t>
  </si>
  <si>
    <t>CASSAN</t>
  </si>
  <si>
    <t>Denis</t>
  </si>
  <si>
    <t>CAZALOT</t>
  </si>
  <si>
    <t>Cyril</t>
  </si>
  <si>
    <t>SAINT JEAN</t>
  </si>
  <si>
    <t>Luc</t>
  </si>
  <si>
    <t>SANCHEZ</t>
  </si>
  <si>
    <t>2eme</t>
  </si>
  <si>
    <t>SALACHE</t>
  </si>
  <si>
    <t>RECURT</t>
  </si>
  <si>
    <t>Jacques</t>
  </si>
  <si>
    <t>GUERIN</t>
  </si>
  <si>
    <t>PASSET</t>
  </si>
  <si>
    <t>Roland</t>
  </si>
  <si>
    <t>ANGLES</t>
  </si>
  <si>
    <t>ROUX</t>
  </si>
  <si>
    <t>DARBOUSSET</t>
  </si>
  <si>
    <t>DEVIC </t>
  </si>
  <si>
    <t>SAGARRA</t>
  </si>
  <si>
    <t>DECAILLON</t>
  </si>
  <si>
    <t>LEMASSON</t>
  </si>
  <si>
    <t>BEGUET</t>
  </si>
  <si>
    <t>DAYRAL</t>
  </si>
  <si>
    <t>Thierry</t>
  </si>
  <si>
    <t>LAPLISE </t>
  </si>
  <si>
    <t>FOUCHER</t>
  </si>
  <si>
    <t>Patrick</t>
  </si>
  <si>
    <t>BOIREAU</t>
  </si>
  <si>
    <t>Jean Philippe</t>
  </si>
  <si>
    <t>RAFFY</t>
  </si>
  <si>
    <t>TORCATIS</t>
  </si>
  <si>
    <t>Louis</t>
  </si>
  <si>
    <t>CORTE</t>
  </si>
  <si>
    <t>Raymond</t>
  </si>
  <si>
    <t xml:space="preserve">BOULANGER </t>
  </si>
  <si>
    <t>BAYETTE</t>
  </si>
  <si>
    <t>Jean Pierre</t>
  </si>
  <si>
    <t>DEBUIRE</t>
  </si>
  <si>
    <t>Jean pierre</t>
  </si>
  <si>
    <t>SEGURA</t>
  </si>
  <si>
    <t>Jean Claude</t>
  </si>
  <si>
    <t>VIOLA</t>
  </si>
  <si>
    <t>Christian</t>
  </si>
  <si>
    <t>TOURROLIER</t>
  </si>
  <si>
    <t>Régis</t>
  </si>
  <si>
    <t>ARCHO </t>
  </si>
  <si>
    <t>Frédéric</t>
  </si>
  <si>
    <t>CATTIN-VIDAL</t>
  </si>
  <si>
    <t>MILICH</t>
  </si>
  <si>
    <t>Robert</t>
  </si>
  <si>
    <t>CHEYTION</t>
  </si>
  <si>
    <t>MARTINEZ </t>
  </si>
  <si>
    <t>SIMONIAN</t>
  </si>
  <si>
    <t>Jean Jacques</t>
  </si>
  <si>
    <t>PASSAS</t>
  </si>
  <si>
    <t>QUINCON</t>
  </si>
  <si>
    <t>POIGNANT</t>
  </si>
  <si>
    <t>Serge</t>
  </si>
  <si>
    <t>VINCENT</t>
  </si>
  <si>
    <t>DOMECQ</t>
  </si>
  <si>
    <t>BERNARD</t>
  </si>
  <si>
    <t>HOTTIAUX</t>
  </si>
  <si>
    <t>Jean Guy</t>
  </si>
  <si>
    <t>GIRARD</t>
  </si>
  <si>
    <t xml:space="preserve">PIALOUX </t>
  </si>
  <si>
    <t>Jean</t>
  </si>
  <si>
    <t>BOIXADERA </t>
  </si>
  <si>
    <t>VAN-LAETHEM</t>
  </si>
  <si>
    <t>Patrice</t>
  </si>
  <si>
    <t>FELDMAN</t>
  </si>
  <si>
    <t>Larry</t>
  </si>
  <si>
    <t>GASTALDY</t>
  </si>
  <si>
    <t>ITEN</t>
  </si>
  <si>
    <t>LAMY</t>
  </si>
  <si>
    <t>MOLAND</t>
  </si>
  <si>
    <t>ANEL-DIOS</t>
  </si>
  <si>
    <t>QUADRUPPANI</t>
  </si>
  <si>
    <t>Gérard</t>
  </si>
  <si>
    <t>HIPSKIND</t>
  </si>
  <si>
    <t>LAVINA</t>
  </si>
  <si>
    <t>Regis</t>
  </si>
  <si>
    <t xml:space="preserve">ROLIN </t>
  </si>
  <si>
    <t>Franck</t>
  </si>
  <si>
    <t>POCHON</t>
  </si>
  <si>
    <t>SAUVAIRE</t>
  </si>
  <si>
    <t>Jean Luc</t>
  </si>
  <si>
    <t>CAUSSADE</t>
  </si>
  <si>
    <t>Henri</t>
  </si>
  <si>
    <t>GUEGAN</t>
  </si>
  <si>
    <t>BLANC</t>
  </si>
  <si>
    <t>TABONE</t>
  </si>
  <si>
    <t>BILICKI</t>
  </si>
  <si>
    <t>GIL</t>
  </si>
  <si>
    <t>GUILLAUME</t>
  </si>
  <si>
    <t>Jean François</t>
  </si>
  <si>
    <t>MARCOU</t>
  </si>
  <si>
    <t>Georges</t>
  </si>
  <si>
    <t>NET</t>
  </si>
  <si>
    <t>Net</t>
  </si>
  <si>
    <t>2 ème</t>
  </si>
  <si>
    <t>Virginie</t>
  </si>
  <si>
    <t>THOMAS</t>
  </si>
  <si>
    <t>Isabel</t>
  </si>
  <si>
    <t>BRUNETTI</t>
  </si>
  <si>
    <t>Sylvie</t>
  </si>
  <si>
    <t>POUGENC</t>
  </si>
  <si>
    <t>Françoise</t>
  </si>
  <si>
    <t>KALIS</t>
  </si>
  <si>
    <t>LA MESTA</t>
  </si>
  <si>
    <t>PAGES</t>
  </si>
  <si>
    <t>Hélène</t>
  </si>
  <si>
    <t>FAGES</t>
  </si>
  <si>
    <t>Marie Pierre</t>
  </si>
  <si>
    <t>MEISSONNIER</t>
  </si>
  <si>
    <t>PEPIN   </t>
  </si>
  <si>
    <t>Myriam</t>
  </si>
  <si>
    <t>DUVALET</t>
  </si>
  <si>
    <t>Martine</t>
  </si>
  <si>
    <t>GERBAUD</t>
  </si>
  <si>
    <t>PERALDI</t>
  </si>
  <si>
    <t>JOURDAIN FREY</t>
  </si>
  <si>
    <t>Brigitte</t>
  </si>
  <si>
    <t>RIVERE</t>
  </si>
  <si>
    <t>Catherine</t>
  </si>
  <si>
    <t>NOUGUIER</t>
  </si>
  <si>
    <t>Maryse</t>
  </si>
  <si>
    <t>BERC</t>
  </si>
  <si>
    <t>BOYER</t>
  </si>
  <si>
    <t>Christine</t>
  </si>
  <si>
    <t>Michèle</t>
  </si>
  <si>
    <t>DIET</t>
  </si>
  <si>
    <t>1ere</t>
  </si>
  <si>
    <t>2ème</t>
  </si>
  <si>
    <t>3ème</t>
  </si>
  <si>
    <t>CARNIEL</t>
  </si>
  <si>
    <t>DUGUY</t>
  </si>
  <si>
    <t>MICALLEF</t>
  </si>
  <si>
    <t>MAZEL</t>
  </si>
  <si>
    <t>BARD</t>
  </si>
  <si>
    <t>FAVIER</t>
  </si>
  <si>
    <t>GRALAND</t>
  </si>
  <si>
    <t>VEZINHET</t>
  </si>
  <si>
    <t>DELETTRE</t>
  </si>
  <si>
    <t>CANCE</t>
  </si>
  <si>
    <t>MALAVAL</t>
  </si>
  <si>
    <t>CALLEC</t>
  </si>
  <si>
    <t>DE ZAGWOJDJAN</t>
  </si>
  <si>
    <t>CARLES</t>
  </si>
  <si>
    <t>ABRANT</t>
  </si>
  <si>
    <t>DURBESSON</t>
  </si>
  <si>
    <t>CHAUZIT</t>
  </si>
  <si>
    <t>GASTÉ</t>
  </si>
  <si>
    <t>Jeff</t>
  </si>
  <si>
    <t>JULIEN</t>
  </si>
  <si>
    <t>TRINTIGNAC</t>
  </si>
  <si>
    <t>MAZOYER</t>
  </si>
  <si>
    <t>PEPIN </t>
  </si>
  <si>
    <t>BOUIS</t>
  </si>
  <si>
    <t>ZABARINO</t>
  </si>
  <si>
    <t>ARICH</t>
  </si>
  <si>
    <t>Charles</t>
  </si>
  <si>
    <t>ORIOL</t>
  </si>
  <si>
    <t>HAUC</t>
  </si>
  <si>
    <t>BUDIN</t>
  </si>
  <si>
    <t>LEPAGE</t>
  </si>
  <si>
    <t>DOMENECH</t>
  </si>
  <si>
    <t>Arthur</t>
  </si>
  <si>
    <t>VOSGIEN</t>
  </si>
  <si>
    <t>FAURE</t>
  </si>
  <si>
    <t>BORGNE</t>
  </si>
  <si>
    <t>GARNIER</t>
  </si>
  <si>
    <t>Paul</t>
  </si>
  <si>
    <t>PORTE</t>
  </si>
  <si>
    <t>NATALI</t>
  </si>
  <si>
    <t>CAVADORE  </t>
  </si>
  <si>
    <t>LARHER</t>
  </si>
  <si>
    <t>HEITZ</t>
  </si>
  <si>
    <t>William</t>
  </si>
  <si>
    <t>WEBER</t>
  </si>
  <si>
    <t>DAUGA</t>
  </si>
  <si>
    <t xml:space="preserve">DREUX </t>
  </si>
  <si>
    <t>HENRI</t>
  </si>
  <si>
    <t>MONTAGNANI</t>
  </si>
  <si>
    <t>RAFFY </t>
  </si>
  <si>
    <t>Statistique de chaque tounoi</t>
  </si>
  <si>
    <t xml:space="preserve">   Nombre de participants</t>
  </si>
  <si>
    <t xml:space="preserve">   Nombre d'inscrits</t>
  </si>
  <si>
    <t xml:space="preserve">   Pourcentage de participants</t>
  </si>
  <si>
    <t>Disqualifiés</t>
  </si>
  <si>
    <t>DSQ</t>
  </si>
  <si>
    <t>Abandons</t>
  </si>
  <si>
    <t xml:space="preserve">ABJ </t>
  </si>
  <si>
    <t>Forfait</t>
  </si>
  <si>
    <t>FOR</t>
  </si>
  <si>
    <t>Invité</t>
  </si>
</sst>
</file>

<file path=xl/styles.xml><?xml version="1.0" encoding="utf-8"?>
<styleSheet xmlns="http://schemas.openxmlformats.org/spreadsheetml/2006/main">
  <fonts count="27">
    <font>
      <sz val="11"/>
      <color theme="1"/>
      <name val="Garamond"/>
      <family val="2"/>
    </font>
    <font>
      <b/>
      <sz val="22"/>
      <name val="Arial"/>
      <family val="2"/>
    </font>
    <font>
      <b/>
      <sz val="22"/>
      <color theme="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7"/>
      <color theme="3" tint="0.39997558519241921"/>
      <name val="Arial"/>
      <family val="2"/>
    </font>
    <font>
      <b/>
      <sz val="12"/>
      <color rgb="FFFF0000"/>
      <name val="Arial"/>
      <family val="2"/>
    </font>
    <font>
      <sz val="12"/>
      <color theme="3" tint="0.3999755851924192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6"/>
      <color theme="0"/>
      <name val="Arial"/>
      <family val="2"/>
    </font>
    <font>
      <sz val="9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14"/>
      <color rgb="FFFF0000"/>
      <name val="Arial"/>
      <family val="2"/>
    </font>
    <font>
      <b/>
      <sz val="16"/>
      <color rgb="FF00B050"/>
      <name val="Arial"/>
      <family val="2"/>
    </font>
    <font>
      <b/>
      <sz val="10"/>
      <color theme="3" tint="0.3999755851924192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2"/>
      <color rgb="FFFDF7D1"/>
      <name val="Arial"/>
      <family val="2"/>
    </font>
    <font>
      <b/>
      <sz val="11"/>
      <name val="Arial"/>
      <family val="2"/>
    </font>
    <font>
      <sz val="10"/>
      <name val="Arial"/>
      <family val="2"/>
      <charset val="1"/>
    </font>
    <font>
      <sz val="8"/>
      <color theme="1"/>
      <name val="Arial"/>
      <family val="2"/>
    </font>
    <font>
      <b/>
      <sz val="8"/>
      <name val="Cambria"/>
      <family val="1"/>
    </font>
    <font>
      <sz val="10"/>
      <color theme="1"/>
      <name val="Arial"/>
      <family val="2"/>
    </font>
    <font>
      <b/>
      <sz val="7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rgb="FFFFFF00"/>
        <bgColor indexed="34"/>
      </patternFill>
    </fill>
    <fill>
      <patternFill patternType="solid">
        <fgColor rgb="FFC00000"/>
        <bgColor indexed="3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</fills>
  <borders count="11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1" xfId="0" applyFont="1" applyFill="1" applyBorder="1"/>
    <xf numFmtId="0" fontId="3" fillId="3" borderId="2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3" borderId="4" xfId="0" applyFont="1" applyFill="1" applyBorder="1"/>
    <xf numFmtId="0" fontId="3" fillId="0" borderId="5" xfId="0" applyFont="1" applyBorder="1"/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Protection="1">
      <protection locked="0"/>
    </xf>
    <xf numFmtId="1" fontId="7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3" fillId="4" borderId="6" xfId="0" applyFont="1" applyFill="1" applyBorder="1"/>
    <xf numFmtId="0" fontId="9" fillId="4" borderId="6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right"/>
    </xf>
    <xf numFmtId="0" fontId="9" fillId="4" borderId="7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1" fontId="11" fillId="5" borderId="8" xfId="0" applyNumberFormat="1" applyFont="1" applyFill="1" applyBorder="1" applyAlignment="1">
      <alignment horizontal="center"/>
    </xf>
    <xf numFmtId="0" fontId="5" fillId="4" borderId="6" xfId="0" applyFont="1" applyFill="1" applyBorder="1"/>
    <xf numFmtId="0" fontId="4" fillId="4" borderId="2" xfId="0" applyFont="1" applyFill="1" applyBorder="1"/>
    <xf numFmtId="0" fontId="12" fillId="0" borderId="0" xfId="0" applyFont="1"/>
    <xf numFmtId="0" fontId="12" fillId="0" borderId="0" xfId="0" applyFont="1" applyAlignment="1">
      <alignment horizontal="left"/>
    </xf>
    <xf numFmtId="0" fontId="3" fillId="6" borderId="0" xfId="0" applyFont="1" applyFill="1" applyAlignment="1">
      <alignment horizontal="center"/>
    </xf>
    <xf numFmtId="0" fontId="10" fillId="6" borderId="0" xfId="0" applyFont="1" applyFill="1"/>
    <xf numFmtId="0" fontId="13" fillId="7" borderId="3" xfId="0" applyFont="1" applyFill="1" applyBorder="1" applyAlignment="1">
      <alignment horizontal="center"/>
    </xf>
    <xf numFmtId="0" fontId="14" fillId="7" borderId="3" xfId="0" applyFont="1" applyFill="1" applyBorder="1" applyAlignment="1">
      <alignment horizontal="center"/>
    </xf>
    <xf numFmtId="1" fontId="15" fillId="0" borderId="3" xfId="0" applyNumberFormat="1" applyFont="1" applyBorder="1" applyAlignment="1">
      <alignment horizontal="center"/>
    </xf>
    <xf numFmtId="1" fontId="16" fillId="0" borderId="3" xfId="0" applyNumberFormat="1" applyFont="1" applyBorder="1" applyAlignment="1">
      <alignment horizontal="center"/>
    </xf>
    <xf numFmtId="0" fontId="17" fillId="0" borderId="0" xfId="0" applyFont="1"/>
    <xf numFmtId="0" fontId="18" fillId="8" borderId="1" xfId="0" applyFont="1" applyFill="1" applyBorder="1"/>
    <xf numFmtId="0" fontId="18" fillId="8" borderId="2" xfId="0" applyFont="1" applyFill="1" applyBorder="1" applyAlignment="1">
      <alignment horizontal="left"/>
    </xf>
    <xf numFmtId="0" fontId="18" fillId="8" borderId="2" xfId="0" applyFont="1" applyFill="1" applyBorder="1" applyAlignment="1">
      <alignment horizontal="center"/>
    </xf>
    <xf numFmtId="0" fontId="19" fillId="8" borderId="2" xfId="0" applyFont="1" applyFill="1" applyBorder="1" applyAlignment="1">
      <alignment horizontal="center"/>
    </xf>
    <xf numFmtId="0" fontId="5" fillId="8" borderId="2" xfId="0" applyFont="1" applyFill="1" applyBorder="1"/>
    <xf numFmtId="0" fontId="5" fillId="8" borderId="2" xfId="0" applyFont="1" applyFill="1" applyBorder="1" applyAlignment="1">
      <alignment horizontal="center"/>
    </xf>
    <xf numFmtId="0" fontId="5" fillId="8" borderId="4" xfId="0" applyFont="1" applyFill="1" applyBorder="1"/>
    <xf numFmtId="0" fontId="20" fillId="9" borderId="6" xfId="0" applyFont="1" applyFill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0" fontId="21" fillId="0" borderId="0" xfId="0" applyFont="1" applyBorder="1" applyAlignment="1">
      <alignment horizontal="center" textRotation="90"/>
    </xf>
    <xf numFmtId="0" fontId="21" fillId="0" borderId="10" xfId="0" applyFont="1" applyBorder="1" applyAlignment="1">
      <alignment horizontal="center" textRotation="90"/>
    </xf>
    <xf numFmtId="0" fontId="18" fillId="0" borderId="0" xfId="0" applyFont="1" applyBorder="1" applyAlignment="1">
      <alignment horizontal="center" textRotation="90"/>
    </xf>
    <xf numFmtId="0" fontId="18" fillId="0" borderId="0" xfId="0" applyFont="1" applyBorder="1" applyAlignment="1">
      <alignment vertical="center" textRotation="90" wrapText="1"/>
    </xf>
    <xf numFmtId="0" fontId="18" fillId="0" borderId="10" xfId="0" applyFont="1" applyBorder="1" applyAlignment="1">
      <alignment horizontal="center" textRotation="90"/>
    </xf>
    <xf numFmtId="0" fontId="0" fillId="7" borderId="10" xfId="0" applyFont="1" applyFill="1" applyBorder="1" applyAlignment="1">
      <alignment horizontal="left"/>
    </xf>
    <xf numFmtId="0" fontId="0" fillId="7" borderId="10" xfId="0" applyFill="1" applyBorder="1"/>
    <xf numFmtId="0" fontId="0" fillId="7" borderId="10" xfId="0" applyFill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7" borderId="10" xfId="0" applyFill="1" applyBorder="1" applyAlignment="1">
      <alignment horizontal="left"/>
    </xf>
    <xf numFmtId="0" fontId="22" fillId="7" borderId="10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0" fontId="4" fillId="10" borderId="10" xfId="0" applyFont="1" applyFill="1" applyBorder="1" applyAlignment="1">
      <alignment horizontal="center"/>
    </xf>
    <xf numFmtId="0" fontId="4" fillId="11" borderId="10" xfId="0" applyFont="1" applyFill="1" applyBorder="1" applyAlignment="1">
      <alignment horizontal="center"/>
    </xf>
    <xf numFmtId="0" fontId="4" fillId="11" borderId="0" xfId="0" applyFont="1" applyFill="1" applyAlignment="1">
      <alignment horizontal="center"/>
    </xf>
    <xf numFmtId="0" fontId="12" fillId="11" borderId="10" xfId="0" applyFont="1" applyFill="1" applyBorder="1"/>
    <xf numFmtId="0" fontId="12" fillId="11" borderId="10" xfId="0" applyFont="1" applyFill="1" applyBorder="1" applyAlignment="1">
      <alignment horizontal="left"/>
    </xf>
    <xf numFmtId="0" fontId="12" fillId="11" borderId="10" xfId="0" applyFont="1" applyFill="1" applyBorder="1" applyAlignment="1">
      <alignment horizontal="center"/>
    </xf>
    <xf numFmtId="9" fontId="4" fillId="11" borderId="10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10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8" fillId="8" borderId="10" xfId="0" applyFont="1" applyFill="1" applyBorder="1"/>
    <xf numFmtId="0" fontId="18" fillId="8" borderId="10" xfId="0" applyFont="1" applyFill="1" applyBorder="1" applyAlignment="1">
      <alignment horizontal="left"/>
    </xf>
    <xf numFmtId="0" fontId="18" fillId="8" borderId="10" xfId="0" applyFont="1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8" borderId="10" xfId="0" applyFill="1" applyBorder="1"/>
    <xf numFmtId="0" fontId="3" fillId="0" borderId="0" xfId="0" applyFont="1"/>
    <xf numFmtId="0" fontId="0" fillId="0" borderId="10" xfId="0" applyFont="1" applyFill="1" applyBorder="1" applyAlignment="1">
      <alignment horizontal="left"/>
    </xf>
    <xf numFmtId="0" fontId="0" fillId="0" borderId="10" xfId="0" applyFill="1" applyBorder="1" applyAlignment="1">
      <alignment horizontal="left"/>
    </xf>
    <xf numFmtId="0" fontId="0" fillId="0" borderId="10" xfId="0" applyFill="1" applyBorder="1" applyAlignment="1">
      <alignment horizontal="center"/>
    </xf>
    <xf numFmtId="0" fontId="23" fillId="7" borderId="10" xfId="0" applyFont="1" applyFill="1" applyBorder="1" applyAlignment="1">
      <alignment horizontal="center"/>
    </xf>
    <xf numFmtId="0" fontId="5" fillId="0" borderId="10" xfId="0" applyFont="1" applyBorder="1"/>
    <xf numFmtId="0" fontId="4" fillId="0" borderId="10" xfId="0" applyFont="1" applyBorder="1" applyAlignment="1">
      <alignment horizontal="left"/>
    </xf>
    <xf numFmtId="0" fontId="12" fillId="0" borderId="10" xfId="0" applyFont="1" applyBorder="1"/>
    <xf numFmtId="0" fontId="12" fillId="0" borderId="10" xfId="0" applyFont="1" applyBorder="1" applyAlignment="1">
      <alignment horizontal="left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24" fillId="0" borderId="10" xfId="0" applyFont="1" applyBorder="1" applyAlignment="1">
      <alignment horizontal="center"/>
    </xf>
    <xf numFmtId="0" fontId="24" fillId="7" borderId="10" xfId="0" applyFont="1" applyFill="1" applyBorder="1" applyAlignment="1">
      <alignment horizontal="center"/>
    </xf>
    <xf numFmtId="0" fontId="0" fillId="7" borderId="10" xfId="0" applyFont="1" applyFill="1" applyBorder="1"/>
    <xf numFmtId="0" fontId="25" fillId="7" borderId="10" xfId="0" applyFont="1" applyFill="1" applyBorder="1" applyAlignment="1">
      <alignment horizontal="left"/>
    </xf>
    <xf numFmtId="0" fontId="25" fillId="7" borderId="10" xfId="0" applyFont="1" applyFill="1" applyBorder="1" applyAlignment="1">
      <alignment horizontal="center"/>
    </xf>
    <xf numFmtId="0" fontId="9" fillId="12" borderId="10" xfId="0" applyFont="1" applyFill="1" applyBorder="1"/>
    <xf numFmtId="0" fontId="12" fillId="12" borderId="10" xfId="0" applyFont="1" applyFill="1" applyBorder="1" applyAlignment="1">
      <alignment horizontal="left"/>
    </xf>
    <xf numFmtId="0" fontId="12" fillId="12" borderId="10" xfId="0" applyFont="1" applyFill="1" applyBorder="1" applyAlignment="1">
      <alignment horizontal="center"/>
    </xf>
    <xf numFmtId="0" fontId="5" fillId="12" borderId="10" xfId="0" applyFont="1" applyFill="1" applyBorder="1" applyAlignment="1">
      <alignment horizontal="center"/>
    </xf>
    <xf numFmtId="0" fontId="5" fillId="12" borderId="10" xfId="0" applyFont="1" applyFill="1" applyBorder="1"/>
    <xf numFmtId="0" fontId="10" fillId="0" borderId="10" xfId="0" applyFont="1" applyBorder="1" applyAlignment="1" applyProtection="1">
      <alignment horizontal="center"/>
      <protection locked="0"/>
    </xf>
    <xf numFmtId="0" fontId="22" fillId="7" borderId="10" xfId="0" applyFont="1" applyFill="1" applyBorder="1"/>
    <xf numFmtId="0" fontId="10" fillId="0" borderId="10" xfId="0" applyFont="1" applyBorder="1" applyAlignment="1">
      <alignment horizontal="center"/>
    </xf>
    <xf numFmtId="0" fontId="4" fillId="7" borderId="10" xfId="0" applyFont="1" applyFill="1" applyBorder="1" applyAlignment="1">
      <alignment horizontal="center"/>
    </xf>
    <xf numFmtId="0" fontId="0" fillId="0" borderId="10" xfId="0" applyBorder="1" applyAlignment="1">
      <alignment horizontal="left"/>
    </xf>
    <xf numFmtId="0" fontId="22" fillId="0" borderId="10" xfId="0" applyFont="1" applyBorder="1"/>
    <xf numFmtId="0" fontId="22" fillId="0" borderId="10" xfId="0" applyFont="1" applyBorder="1" applyAlignment="1">
      <alignment horizontal="center"/>
    </xf>
    <xf numFmtId="9" fontId="4" fillId="0" borderId="10" xfId="0" applyNumberFormat="1" applyFont="1" applyBorder="1" applyAlignment="1">
      <alignment horizontal="center"/>
    </xf>
    <xf numFmtId="0" fontId="10" fillId="0" borderId="10" xfId="0" applyFont="1" applyBorder="1" applyProtection="1"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18" fillId="0" borderId="0" xfId="0" applyFont="1" applyAlignment="1">
      <alignment horizontal="center" textRotation="90"/>
    </xf>
    <xf numFmtId="0" fontId="10" fillId="0" borderId="10" xfId="0" applyFont="1" applyBorder="1"/>
    <xf numFmtId="0" fontId="0" fillId="0" borderId="10" xfId="0" applyBorder="1" applyProtection="1">
      <protection locked="0"/>
    </xf>
    <xf numFmtId="0" fontId="0" fillId="0" borderId="10" xfId="0" applyFont="1" applyFill="1" applyBorder="1"/>
    <xf numFmtId="0" fontId="9" fillId="0" borderId="10" xfId="0" applyFont="1" applyBorder="1" applyAlignment="1">
      <alignment horizontal="center"/>
    </xf>
    <xf numFmtId="0" fontId="3" fillId="0" borderId="10" xfId="0" applyFont="1" applyBorder="1" applyProtection="1">
      <protection locked="0"/>
    </xf>
    <xf numFmtId="0" fontId="12" fillId="0" borderId="10" xfId="0" applyFont="1" applyBorder="1" applyAlignment="1" applyProtection="1">
      <alignment horizontal="left"/>
      <protection locked="0"/>
    </xf>
    <xf numFmtId="0" fontId="3" fillId="11" borderId="10" xfId="0" applyFont="1" applyFill="1" applyBorder="1"/>
    <xf numFmtId="0" fontId="3" fillId="11" borderId="10" xfId="0" applyFont="1" applyFill="1" applyBorder="1" applyAlignment="1">
      <alignment horizontal="left"/>
    </xf>
    <xf numFmtId="0" fontId="18" fillId="11" borderId="10" xfId="0" applyFont="1" applyFill="1" applyBorder="1" applyAlignment="1">
      <alignment horizontal="center"/>
    </xf>
    <xf numFmtId="0" fontId="21" fillId="0" borderId="10" xfId="0" applyFont="1" applyBorder="1"/>
    <xf numFmtId="9" fontId="10" fillId="0" borderId="10" xfId="0" applyNumberFormat="1" applyFont="1" applyBorder="1"/>
    <xf numFmtId="0" fontId="0" fillId="0" borderId="10" xfId="0" applyBorder="1" applyAlignment="1" applyProtection="1">
      <alignment horizontal="left"/>
      <protection locked="0"/>
    </xf>
    <xf numFmtId="0" fontId="0" fillId="7" borderId="10" xfId="0" applyFill="1" applyBorder="1" applyProtection="1">
      <protection locked="0"/>
    </xf>
    <xf numFmtId="0" fontId="0" fillId="7" borderId="10" xfId="0" applyFill="1" applyBorder="1" applyAlignment="1" applyProtection="1">
      <alignment horizontal="center"/>
      <protection locked="0"/>
    </xf>
    <xf numFmtId="0" fontId="3" fillId="11" borderId="10" xfId="0" applyFont="1" applyFill="1" applyBorder="1" applyAlignment="1">
      <alignment horizontal="center"/>
    </xf>
    <xf numFmtId="0" fontId="0" fillId="0" borderId="10" xfId="0" applyBorder="1" applyAlignment="1">
      <alignment textRotation="90"/>
    </xf>
    <xf numFmtId="0" fontId="26" fillId="0" borderId="10" xfId="0" applyFont="1" applyBorder="1"/>
    <xf numFmtId="0" fontId="12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5" fillId="0" borderId="0" xfId="0" applyFont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</cellXfs>
  <cellStyles count="1">
    <cellStyle name="Normal" xfId="0" builtinId="0"/>
  </cellStyles>
  <dxfs count="18">
    <dxf>
      <font>
        <b val="0"/>
        <i/>
        <color auto="1"/>
      </font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00B0F0"/>
        </patternFill>
      </fill>
    </dxf>
    <dxf>
      <fill>
        <patternFill>
          <bgColor rgb="FF92D050"/>
        </patternFill>
      </fill>
    </dxf>
    <dxf>
      <font>
        <color rgb="FFFF0000"/>
      </font>
    </dxf>
    <dxf>
      <font>
        <color auto="1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550"/>
  <sheetViews>
    <sheetView tabSelected="1" workbookViewId="0">
      <selection activeCell="Z205" sqref="Z205"/>
    </sheetView>
  </sheetViews>
  <sheetFormatPr baseColWidth="10" defaultRowHeight="15"/>
  <cols>
    <col min="1" max="1" width="25.140625" customWidth="1"/>
    <col min="2" max="2" width="14.85546875" customWidth="1"/>
    <col min="3" max="3" width="26.85546875" customWidth="1"/>
    <col min="4" max="4" width="6.140625" customWidth="1"/>
    <col min="5" max="21" width="4.7109375" customWidth="1"/>
    <col min="22" max="22" width="8.7109375" customWidth="1"/>
    <col min="23" max="23" width="5.7109375" customWidth="1"/>
  </cols>
  <sheetData>
    <row r="1" spans="1:23" ht="28.5" thickBot="1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spans="1:23" ht="15.75" thickBot="1">
      <c r="A2" s="5" t="s">
        <v>1</v>
      </c>
      <c r="B2" s="6" t="s">
        <v>2</v>
      </c>
      <c r="C2" s="7"/>
      <c r="D2" s="8">
        <f t="shared" ref="D2:N2" si="0">+IF(+COUNT((D8:D32),(D38:D110))&gt;0,1,0)</f>
        <v>1</v>
      </c>
      <c r="E2" s="8">
        <f t="shared" si="0"/>
        <v>1</v>
      </c>
      <c r="F2" s="8">
        <f t="shared" si="0"/>
        <v>1</v>
      </c>
      <c r="G2" s="8">
        <f t="shared" si="0"/>
        <v>1</v>
      </c>
      <c r="H2" s="8">
        <f t="shared" si="0"/>
        <v>1</v>
      </c>
      <c r="I2" s="8">
        <f t="shared" si="0"/>
        <v>1</v>
      </c>
      <c r="J2" s="8">
        <f t="shared" si="0"/>
        <v>1</v>
      </c>
      <c r="K2" s="8">
        <f t="shared" si="0"/>
        <v>1</v>
      </c>
      <c r="L2" s="8">
        <f t="shared" si="0"/>
        <v>1</v>
      </c>
      <c r="M2" s="8">
        <f t="shared" si="0"/>
        <v>1</v>
      </c>
      <c r="N2" s="8">
        <f t="shared" si="0"/>
        <v>1</v>
      </c>
      <c r="O2" s="8"/>
      <c r="P2" s="9"/>
      <c r="Q2" s="8"/>
      <c r="R2" s="8"/>
      <c r="S2" s="8"/>
      <c r="T2" s="8"/>
      <c r="U2" s="8"/>
      <c r="V2" s="10"/>
      <c r="W2" s="4"/>
    </row>
    <row r="3" spans="1:23" ht="16.5" thickBot="1">
      <c r="A3" s="11" t="str">
        <f ca="1">CELL("filename")</f>
        <v>D:\Tempo 4\[ARGE Class 25-10-14.xlsx]Feuil1</v>
      </c>
      <c r="B3" s="12"/>
      <c r="C3" s="13"/>
      <c r="D3" s="14"/>
      <c r="E3" s="14"/>
      <c r="F3" s="15"/>
      <c r="G3" s="14"/>
      <c r="H3" s="14"/>
      <c r="I3" s="15"/>
      <c r="J3" s="14"/>
      <c r="K3" s="14"/>
      <c r="L3" s="14"/>
      <c r="M3" s="14"/>
      <c r="N3" s="14"/>
      <c r="O3" s="14"/>
      <c r="P3" s="16"/>
      <c r="Q3" s="14"/>
      <c r="R3" s="14"/>
      <c r="S3" s="14"/>
      <c r="T3" s="14"/>
      <c r="U3" s="14"/>
      <c r="V3" s="17"/>
      <c r="W3" s="18"/>
    </row>
    <row r="4" spans="1:23" ht="21" thickBot="1">
      <c r="A4" s="19" t="s">
        <v>3</v>
      </c>
      <c r="B4" s="136" t="s">
        <v>4</v>
      </c>
      <c r="C4" s="137"/>
      <c r="D4" s="20">
        <v>3</v>
      </c>
      <c r="E4" s="138" t="s">
        <v>5</v>
      </c>
      <c r="F4" s="139"/>
      <c r="G4" s="21"/>
      <c r="H4" s="22"/>
      <c r="I4" s="23"/>
      <c r="J4" s="24" t="s">
        <v>6</v>
      </c>
      <c r="K4" s="25"/>
      <c r="L4" s="25"/>
      <c r="M4" s="25"/>
      <c r="N4" s="25"/>
      <c r="O4" s="25"/>
      <c r="P4" s="26"/>
      <c r="Q4" s="27">
        <v>8</v>
      </c>
      <c r="R4" s="136" t="s">
        <v>7</v>
      </c>
      <c r="S4" s="140"/>
      <c r="T4" s="137"/>
      <c r="U4" s="28"/>
      <c r="V4" s="28"/>
      <c r="W4" s="29" t="s">
        <v>8</v>
      </c>
    </row>
    <row r="5" spans="1:23" ht="21" thickBot="1">
      <c r="A5" s="30"/>
      <c r="B5" s="31"/>
      <c r="C5" s="32" t="s">
        <v>9</v>
      </c>
      <c r="D5" s="33">
        <f>+TOTAL</f>
        <v>229</v>
      </c>
      <c r="E5" s="4"/>
      <c r="F5" s="34"/>
      <c r="G5" s="35"/>
      <c r="H5" s="35"/>
      <c r="I5" s="35"/>
      <c r="J5" s="35"/>
      <c r="K5" s="35"/>
      <c r="L5" s="35"/>
      <c r="M5" s="35"/>
      <c r="N5" s="35"/>
      <c r="O5" s="35"/>
      <c r="P5" s="35"/>
      <c r="Q5" s="36" t="s">
        <v>10</v>
      </c>
      <c r="R5" s="37"/>
      <c r="S5" s="38" t="s">
        <v>10</v>
      </c>
      <c r="T5" s="4"/>
      <c r="U5" s="4"/>
      <c r="V5" s="4"/>
      <c r="W5" s="4"/>
    </row>
    <row r="6" spans="1:23" ht="16.5" thickBot="1">
      <c r="A6" s="39" t="s">
        <v>11</v>
      </c>
      <c r="B6" s="40" t="s">
        <v>12</v>
      </c>
      <c r="C6" s="41" t="s">
        <v>13</v>
      </c>
      <c r="D6" s="41" t="s">
        <v>14</v>
      </c>
      <c r="E6" s="42"/>
      <c r="F6" s="43"/>
      <c r="G6" s="44"/>
      <c r="H6" s="44"/>
      <c r="I6" s="43"/>
      <c r="J6" s="43"/>
      <c r="K6" s="43"/>
      <c r="L6" s="43"/>
      <c r="M6" s="44" t="s">
        <v>10</v>
      </c>
      <c r="N6" s="43" t="s">
        <v>10</v>
      </c>
      <c r="O6" s="43"/>
      <c r="P6" s="43"/>
      <c r="Q6" s="43"/>
      <c r="R6" s="43"/>
      <c r="S6" s="43"/>
      <c r="T6" s="43"/>
      <c r="U6" s="43"/>
      <c r="V6" s="45"/>
      <c r="W6" s="46">
        <f>COUNTIF(W198:W490,"1")</f>
        <v>91</v>
      </c>
    </row>
    <row r="7" spans="1:23" ht="75.75">
      <c r="A7" s="47" t="s">
        <v>15</v>
      </c>
      <c r="B7" s="48" t="s">
        <v>16</v>
      </c>
      <c r="C7" s="49" t="s">
        <v>17</v>
      </c>
      <c r="D7" s="50" t="s">
        <v>18</v>
      </c>
      <c r="E7" s="50" t="s">
        <v>19</v>
      </c>
      <c r="F7" s="50" t="s">
        <v>20</v>
      </c>
      <c r="G7" s="50" t="s">
        <v>21</v>
      </c>
      <c r="H7" s="50" t="s">
        <v>22</v>
      </c>
      <c r="I7" s="50" t="s">
        <v>23</v>
      </c>
      <c r="J7" s="50" t="s">
        <v>24</v>
      </c>
      <c r="K7" s="51" t="s">
        <v>25</v>
      </c>
      <c r="L7" s="50" t="s">
        <v>26</v>
      </c>
      <c r="M7" s="50" t="s">
        <v>27</v>
      </c>
      <c r="N7" s="51" t="s">
        <v>20</v>
      </c>
      <c r="O7" s="52" t="s">
        <v>28</v>
      </c>
      <c r="P7" s="52" t="s">
        <v>29</v>
      </c>
      <c r="Q7" s="52" t="s">
        <v>30</v>
      </c>
      <c r="R7" s="52" t="s">
        <v>31</v>
      </c>
      <c r="S7" s="52" t="s">
        <v>32</v>
      </c>
      <c r="T7" s="52" t="s">
        <v>33</v>
      </c>
      <c r="U7" s="53" t="s">
        <v>34</v>
      </c>
      <c r="V7" s="54" t="s">
        <v>35</v>
      </c>
      <c r="W7" s="52" t="s">
        <v>36</v>
      </c>
    </row>
    <row r="8" spans="1:23">
      <c r="A8" s="55" t="s">
        <v>37</v>
      </c>
      <c r="B8" s="56" t="s">
        <v>38</v>
      </c>
      <c r="C8" s="57" t="s">
        <v>39</v>
      </c>
      <c r="D8" s="58">
        <v>15</v>
      </c>
      <c r="E8" s="58">
        <v>16</v>
      </c>
      <c r="F8" s="58">
        <v>22</v>
      </c>
      <c r="G8" s="58">
        <v>14</v>
      </c>
      <c r="H8" s="58">
        <v>17</v>
      </c>
      <c r="I8" s="58">
        <v>18</v>
      </c>
      <c r="J8" s="58">
        <v>22</v>
      </c>
      <c r="K8" s="58">
        <v>18</v>
      </c>
      <c r="L8" s="58">
        <v>0</v>
      </c>
      <c r="M8" s="58">
        <v>17</v>
      </c>
      <c r="N8" s="58">
        <v>12</v>
      </c>
      <c r="O8" s="59">
        <f t="shared" ref="O8:O31" si="1">SUM(D8:N8)</f>
        <v>171</v>
      </c>
      <c r="P8" s="60">
        <f t="shared" ref="P8:P31" si="2">COUNT(D8:N8)</f>
        <v>11</v>
      </c>
      <c r="Q8" s="59">
        <f t="shared" ref="Q8:Q31" si="3">IF(P8&lt;9,0,SMALL(D8:N8,1))</f>
        <v>0</v>
      </c>
      <c r="R8" s="59">
        <f t="shared" ref="R8:R31" si="4">IF(P8&lt;10,0,SMALL(D8:N8,2))</f>
        <v>12</v>
      </c>
      <c r="S8" s="59">
        <f t="shared" ref="S8:S31" si="5">IF(P8&lt;11,0,SMALL(D8:N8,3))</f>
        <v>14</v>
      </c>
      <c r="T8" s="59">
        <f t="shared" ref="T8:T31" si="6">IF(P8&lt;12,0,+SMALL(D8:N8,4))</f>
        <v>0</v>
      </c>
      <c r="U8" s="59">
        <f t="shared" ref="U8:U31" si="7">IF(EXCLUS=4,O8-Q8-R8-S8-T8,IF(EXCLUS=3,O8-Q8-R8-S8,IF(EXCLUS=2,O8-Q8-R8,IF(EXCLUS=1,O8-Q8))))</f>
        <v>145</v>
      </c>
      <c r="V8" s="59">
        <f t="shared" ref="V8:V31" si="8">+IF(+COUNT(D8:N8)&gt;0,RANK(U8,$U$8:$U$32,0),"")</f>
        <v>1</v>
      </c>
      <c r="W8" s="61">
        <f t="shared" ref="W8:W31" si="9">IF(P8&gt;MAXCOMPET-1,1,"")</f>
        <v>1</v>
      </c>
    </row>
    <row r="9" spans="1:23">
      <c r="A9" s="55" t="s">
        <v>40</v>
      </c>
      <c r="B9" s="56" t="s">
        <v>41</v>
      </c>
      <c r="C9" s="57" t="s">
        <v>42</v>
      </c>
      <c r="D9" s="58">
        <v>15</v>
      </c>
      <c r="E9" s="58">
        <v>15</v>
      </c>
      <c r="F9" s="58">
        <v>12</v>
      </c>
      <c r="G9" s="58">
        <v>20</v>
      </c>
      <c r="H9" s="58">
        <v>15</v>
      </c>
      <c r="I9" s="58">
        <v>16</v>
      </c>
      <c r="J9" s="58">
        <v>16</v>
      </c>
      <c r="K9" s="58"/>
      <c r="L9" s="58">
        <v>0</v>
      </c>
      <c r="M9" s="58">
        <v>11</v>
      </c>
      <c r="N9" s="58">
        <v>17</v>
      </c>
      <c r="O9" s="59">
        <f t="shared" si="1"/>
        <v>137</v>
      </c>
      <c r="P9" s="60">
        <f t="shared" si="2"/>
        <v>10</v>
      </c>
      <c r="Q9" s="59">
        <f t="shared" si="3"/>
        <v>0</v>
      </c>
      <c r="R9" s="59">
        <f t="shared" si="4"/>
        <v>11</v>
      </c>
      <c r="S9" s="59">
        <f t="shared" si="5"/>
        <v>0</v>
      </c>
      <c r="T9" s="59">
        <f t="shared" si="6"/>
        <v>0</v>
      </c>
      <c r="U9" s="59">
        <f t="shared" si="7"/>
        <v>126</v>
      </c>
      <c r="V9" s="59">
        <f t="shared" si="8"/>
        <v>2</v>
      </c>
      <c r="W9" s="61">
        <f t="shared" si="9"/>
        <v>1</v>
      </c>
    </row>
    <row r="10" spans="1:23">
      <c r="A10" s="55" t="s">
        <v>43</v>
      </c>
      <c r="B10" s="56" t="s">
        <v>44</v>
      </c>
      <c r="C10" s="57" t="s">
        <v>45</v>
      </c>
      <c r="D10" s="58">
        <v>8</v>
      </c>
      <c r="E10" s="58">
        <v>16</v>
      </c>
      <c r="F10" s="58">
        <v>21</v>
      </c>
      <c r="G10" s="58">
        <v>13</v>
      </c>
      <c r="H10" s="58">
        <v>20</v>
      </c>
      <c r="I10" s="58">
        <v>14</v>
      </c>
      <c r="J10" s="58">
        <v>14</v>
      </c>
      <c r="K10" s="58">
        <v>12</v>
      </c>
      <c r="L10" s="58">
        <v>0</v>
      </c>
      <c r="M10" s="58">
        <v>10</v>
      </c>
      <c r="N10" s="58">
        <v>14</v>
      </c>
      <c r="O10" s="59">
        <f t="shared" si="1"/>
        <v>142</v>
      </c>
      <c r="P10" s="60">
        <f t="shared" si="2"/>
        <v>11</v>
      </c>
      <c r="Q10" s="59">
        <f t="shared" si="3"/>
        <v>0</v>
      </c>
      <c r="R10" s="59">
        <f t="shared" si="4"/>
        <v>8</v>
      </c>
      <c r="S10" s="59">
        <f t="shared" si="5"/>
        <v>10</v>
      </c>
      <c r="T10" s="59">
        <f t="shared" si="6"/>
        <v>0</v>
      </c>
      <c r="U10" s="59">
        <f t="shared" si="7"/>
        <v>124</v>
      </c>
      <c r="V10" s="59">
        <f t="shared" si="8"/>
        <v>3</v>
      </c>
      <c r="W10" s="61">
        <f t="shared" si="9"/>
        <v>1</v>
      </c>
    </row>
    <row r="11" spans="1:23">
      <c r="A11" s="55" t="s">
        <v>46</v>
      </c>
      <c r="B11" s="56" t="s">
        <v>47</v>
      </c>
      <c r="C11" s="57" t="s">
        <v>45</v>
      </c>
      <c r="D11" s="58">
        <v>13</v>
      </c>
      <c r="E11" s="58">
        <v>13</v>
      </c>
      <c r="F11" s="58">
        <v>20</v>
      </c>
      <c r="G11" s="58"/>
      <c r="H11" s="58">
        <v>16</v>
      </c>
      <c r="I11" s="58">
        <v>17</v>
      </c>
      <c r="J11" s="58">
        <v>11</v>
      </c>
      <c r="K11" s="58">
        <v>11</v>
      </c>
      <c r="L11" s="58">
        <v>0</v>
      </c>
      <c r="M11" s="58">
        <v>9</v>
      </c>
      <c r="N11" s="58">
        <v>17</v>
      </c>
      <c r="O11" s="59">
        <f t="shared" si="1"/>
        <v>127</v>
      </c>
      <c r="P11" s="60">
        <f t="shared" si="2"/>
        <v>10</v>
      </c>
      <c r="Q11" s="59">
        <f t="shared" si="3"/>
        <v>0</v>
      </c>
      <c r="R11" s="59">
        <f t="shared" si="4"/>
        <v>9</v>
      </c>
      <c r="S11" s="59">
        <f t="shared" si="5"/>
        <v>0</v>
      </c>
      <c r="T11" s="59">
        <f t="shared" si="6"/>
        <v>0</v>
      </c>
      <c r="U11" s="59">
        <f t="shared" si="7"/>
        <v>118</v>
      </c>
      <c r="V11" s="59">
        <f t="shared" si="8"/>
        <v>4</v>
      </c>
      <c r="W11" s="61">
        <f t="shared" si="9"/>
        <v>1</v>
      </c>
    </row>
    <row r="12" spans="1:23">
      <c r="A12" s="55" t="s">
        <v>48</v>
      </c>
      <c r="B12" s="56" t="s">
        <v>49</v>
      </c>
      <c r="C12" s="57" t="s">
        <v>50</v>
      </c>
      <c r="D12" s="58"/>
      <c r="E12" s="58">
        <v>5</v>
      </c>
      <c r="F12" s="58">
        <v>11</v>
      </c>
      <c r="G12" s="58">
        <v>8</v>
      </c>
      <c r="H12" s="58">
        <v>7</v>
      </c>
      <c r="I12" s="58">
        <v>1</v>
      </c>
      <c r="J12" s="58">
        <v>10</v>
      </c>
      <c r="K12" s="58">
        <v>4</v>
      </c>
      <c r="L12" s="58"/>
      <c r="M12" s="58">
        <v>8</v>
      </c>
      <c r="N12" s="58">
        <v>9</v>
      </c>
      <c r="O12" s="59">
        <f t="shared" si="1"/>
        <v>63</v>
      </c>
      <c r="P12" s="60">
        <f t="shared" si="2"/>
        <v>9</v>
      </c>
      <c r="Q12" s="59">
        <f t="shared" si="3"/>
        <v>1</v>
      </c>
      <c r="R12" s="59">
        <f t="shared" si="4"/>
        <v>0</v>
      </c>
      <c r="S12" s="59">
        <f t="shared" si="5"/>
        <v>0</v>
      </c>
      <c r="T12" s="59">
        <f t="shared" si="6"/>
        <v>0</v>
      </c>
      <c r="U12" s="59">
        <f t="shared" si="7"/>
        <v>62</v>
      </c>
      <c r="V12" s="59">
        <f t="shared" si="8"/>
        <v>5</v>
      </c>
      <c r="W12" s="61">
        <f t="shared" si="9"/>
        <v>1</v>
      </c>
    </row>
    <row r="13" spans="1:23">
      <c r="A13" s="55" t="s">
        <v>51</v>
      </c>
      <c r="B13" s="56" t="s">
        <v>52</v>
      </c>
      <c r="C13" s="57" t="s">
        <v>50</v>
      </c>
      <c r="D13" s="58"/>
      <c r="E13" s="58">
        <v>7</v>
      </c>
      <c r="F13" s="58">
        <v>11</v>
      </c>
      <c r="G13" s="58">
        <v>4</v>
      </c>
      <c r="H13" s="58">
        <v>6</v>
      </c>
      <c r="I13" s="58">
        <v>8</v>
      </c>
      <c r="J13" s="58">
        <v>6</v>
      </c>
      <c r="K13" s="58">
        <v>4</v>
      </c>
      <c r="L13" s="58"/>
      <c r="M13" s="58">
        <v>6</v>
      </c>
      <c r="N13" s="58">
        <v>10</v>
      </c>
      <c r="O13" s="59">
        <f t="shared" si="1"/>
        <v>62</v>
      </c>
      <c r="P13" s="60">
        <f t="shared" si="2"/>
        <v>9</v>
      </c>
      <c r="Q13" s="59">
        <f t="shared" si="3"/>
        <v>4</v>
      </c>
      <c r="R13" s="59">
        <f t="shared" si="4"/>
        <v>0</v>
      </c>
      <c r="S13" s="59">
        <f t="shared" si="5"/>
        <v>0</v>
      </c>
      <c r="T13" s="59">
        <f t="shared" si="6"/>
        <v>0</v>
      </c>
      <c r="U13" s="59">
        <f t="shared" si="7"/>
        <v>58</v>
      </c>
      <c r="V13" s="59">
        <f t="shared" si="8"/>
        <v>6</v>
      </c>
      <c r="W13" s="61">
        <f t="shared" si="9"/>
        <v>1</v>
      </c>
    </row>
    <row r="14" spans="1:23">
      <c r="A14" s="55" t="s">
        <v>53</v>
      </c>
      <c r="B14" s="56" t="s">
        <v>54</v>
      </c>
      <c r="C14" s="57" t="s">
        <v>55</v>
      </c>
      <c r="D14" s="58">
        <v>3</v>
      </c>
      <c r="E14" s="58">
        <v>8</v>
      </c>
      <c r="F14" s="58">
        <v>12</v>
      </c>
      <c r="G14" s="58">
        <v>4</v>
      </c>
      <c r="H14" s="58">
        <v>6</v>
      </c>
      <c r="I14" s="58">
        <v>10</v>
      </c>
      <c r="J14" s="58"/>
      <c r="K14" s="58"/>
      <c r="L14" s="58">
        <v>0</v>
      </c>
      <c r="M14" s="58">
        <v>5</v>
      </c>
      <c r="N14" s="58">
        <v>8</v>
      </c>
      <c r="O14" s="59">
        <f t="shared" si="1"/>
        <v>56</v>
      </c>
      <c r="P14" s="60">
        <f t="shared" si="2"/>
        <v>9</v>
      </c>
      <c r="Q14" s="59">
        <f t="shared" si="3"/>
        <v>0</v>
      </c>
      <c r="R14" s="59">
        <f t="shared" si="4"/>
        <v>0</v>
      </c>
      <c r="S14" s="59">
        <f t="shared" si="5"/>
        <v>0</v>
      </c>
      <c r="T14" s="59">
        <f t="shared" si="6"/>
        <v>0</v>
      </c>
      <c r="U14" s="59">
        <f t="shared" si="7"/>
        <v>56</v>
      </c>
      <c r="V14" s="59">
        <f t="shared" si="8"/>
        <v>7</v>
      </c>
      <c r="W14" s="61">
        <f t="shared" si="9"/>
        <v>1</v>
      </c>
    </row>
    <row r="15" spans="1:23">
      <c r="A15" s="55" t="s">
        <v>56</v>
      </c>
      <c r="B15" s="56" t="s">
        <v>57</v>
      </c>
      <c r="C15" s="57" t="s">
        <v>58</v>
      </c>
      <c r="D15" s="58"/>
      <c r="E15" s="58">
        <v>12</v>
      </c>
      <c r="F15" s="58">
        <v>12</v>
      </c>
      <c r="G15" s="58">
        <v>9</v>
      </c>
      <c r="H15" s="58"/>
      <c r="I15" s="58">
        <v>17</v>
      </c>
      <c r="J15" s="58"/>
      <c r="K15" s="58"/>
      <c r="L15" s="58"/>
      <c r="M15" s="58"/>
      <c r="N15" s="58"/>
      <c r="O15" s="59">
        <f t="shared" si="1"/>
        <v>50</v>
      </c>
      <c r="P15" s="60">
        <f t="shared" si="2"/>
        <v>4</v>
      </c>
      <c r="Q15" s="59">
        <f t="shared" si="3"/>
        <v>0</v>
      </c>
      <c r="R15" s="59">
        <f t="shared" si="4"/>
        <v>0</v>
      </c>
      <c r="S15" s="59">
        <f t="shared" si="5"/>
        <v>0</v>
      </c>
      <c r="T15" s="59">
        <f t="shared" si="6"/>
        <v>0</v>
      </c>
      <c r="U15" s="59">
        <f t="shared" si="7"/>
        <v>50</v>
      </c>
      <c r="V15" s="59">
        <f t="shared" si="8"/>
        <v>8</v>
      </c>
      <c r="W15" s="61" t="str">
        <f t="shared" si="9"/>
        <v/>
      </c>
    </row>
    <row r="16" spans="1:23">
      <c r="A16" s="55" t="s">
        <v>59</v>
      </c>
      <c r="B16" s="56" t="s">
        <v>60</v>
      </c>
      <c r="C16" s="57" t="s">
        <v>61</v>
      </c>
      <c r="D16" s="58">
        <v>6</v>
      </c>
      <c r="E16" s="58">
        <v>6</v>
      </c>
      <c r="F16" s="58">
        <v>7</v>
      </c>
      <c r="G16" s="58">
        <v>3</v>
      </c>
      <c r="H16" s="58">
        <v>5</v>
      </c>
      <c r="I16" s="58">
        <v>3</v>
      </c>
      <c r="J16" s="58">
        <v>10</v>
      </c>
      <c r="K16" s="58">
        <v>1</v>
      </c>
      <c r="L16" s="58">
        <v>0</v>
      </c>
      <c r="M16" s="58">
        <v>4</v>
      </c>
      <c r="N16" s="58">
        <v>9</v>
      </c>
      <c r="O16" s="59">
        <f t="shared" si="1"/>
        <v>54</v>
      </c>
      <c r="P16" s="60">
        <f t="shared" si="2"/>
        <v>11</v>
      </c>
      <c r="Q16" s="59">
        <f t="shared" si="3"/>
        <v>0</v>
      </c>
      <c r="R16" s="59">
        <f t="shared" si="4"/>
        <v>1</v>
      </c>
      <c r="S16" s="59">
        <f t="shared" si="5"/>
        <v>3</v>
      </c>
      <c r="T16" s="59">
        <f t="shared" si="6"/>
        <v>0</v>
      </c>
      <c r="U16" s="59">
        <f t="shared" si="7"/>
        <v>50</v>
      </c>
      <c r="V16" s="59">
        <f t="shared" si="8"/>
        <v>8</v>
      </c>
      <c r="W16" s="61">
        <f t="shared" si="9"/>
        <v>1</v>
      </c>
    </row>
    <row r="17" spans="1:23">
      <c r="A17" s="55" t="s">
        <v>62</v>
      </c>
      <c r="B17" s="56" t="s">
        <v>63</v>
      </c>
      <c r="C17" s="57" t="s">
        <v>64</v>
      </c>
      <c r="D17" s="58">
        <v>3</v>
      </c>
      <c r="E17" s="58">
        <v>8</v>
      </c>
      <c r="F17" s="58">
        <v>11</v>
      </c>
      <c r="G17" s="58">
        <v>3</v>
      </c>
      <c r="H17" s="58">
        <v>2</v>
      </c>
      <c r="I17" s="58">
        <v>3</v>
      </c>
      <c r="J17" s="58"/>
      <c r="K17" s="58"/>
      <c r="L17" s="58">
        <v>0</v>
      </c>
      <c r="M17" s="58">
        <v>6</v>
      </c>
      <c r="N17" s="58">
        <v>8</v>
      </c>
      <c r="O17" s="59">
        <f t="shared" si="1"/>
        <v>44</v>
      </c>
      <c r="P17" s="60">
        <f t="shared" si="2"/>
        <v>9</v>
      </c>
      <c r="Q17" s="59">
        <f t="shared" si="3"/>
        <v>0</v>
      </c>
      <c r="R17" s="59">
        <f t="shared" si="4"/>
        <v>0</v>
      </c>
      <c r="S17" s="59">
        <f t="shared" si="5"/>
        <v>0</v>
      </c>
      <c r="T17" s="59">
        <f t="shared" si="6"/>
        <v>0</v>
      </c>
      <c r="U17" s="59">
        <f t="shared" si="7"/>
        <v>44</v>
      </c>
      <c r="V17" s="59">
        <f t="shared" si="8"/>
        <v>10</v>
      </c>
      <c r="W17" s="61">
        <f t="shared" si="9"/>
        <v>1</v>
      </c>
    </row>
    <row r="18" spans="1:23">
      <c r="A18" s="55" t="s">
        <v>65</v>
      </c>
      <c r="B18" s="56" t="s">
        <v>66</v>
      </c>
      <c r="C18" s="57" t="s">
        <v>42</v>
      </c>
      <c r="D18" s="58">
        <v>11</v>
      </c>
      <c r="E18" s="58"/>
      <c r="F18" s="58"/>
      <c r="G18" s="58">
        <v>7</v>
      </c>
      <c r="H18" s="58">
        <v>4</v>
      </c>
      <c r="I18" s="58">
        <v>16</v>
      </c>
      <c r="J18" s="58">
        <v>4</v>
      </c>
      <c r="K18" s="58"/>
      <c r="L18" s="58"/>
      <c r="M18" s="58"/>
      <c r="N18" s="58"/>
      <c r="O18" s="59">
        <f t="shared" si="1"/>
        <v>42</v>
      </c>
      <c r="P18" s="60">
        <f t="shared" si="2"/>
        <v>5</v>
      </c>
      <c r="Q18" s="59">
        <f t="shared" si="3"/>
        <v>0</v>
      </c>
      <c r="R18" s="59">
        <f t="shared" si="4"/>
        <v>0</v>
      </c>
      <c r="S18" s="59">
        <f t="shared" si="5"/>
        <v>0</v>
      </c>
      <c r="T18" s="59">
        <f t="shared" si="6"/>
        <v>0</v>
      </c>
      <c r="U18" s="59">
        <f t="shared" si="7"/>
        <v>42</v>
      </c>
      <c r="V18" s="59">
        <f t="shared" si="8"/>
        <v>11</v>
      </c>
      <c r="W18" s="61" t="str">
        <f t="shared" si="9"/>
        <v/>
      </c>
    </row>
    <row r="19" spans="1:23">
      <c r="A19" s="55" t="s">
        <v>67</v>
      </c>
      <c r="B19" s="56" t="s">
        <v>68</v>
      </c>
      <c r="C19" s="57" t="s">
        <v>55</v>
      </c>
      <c r="D19" s="58">
        <v>13</v>
      </c>
      <c r="E19" s="58"/>
      <c r="F19" s="58">
        <v>12</v>
      </c>
      <c r="G19" s="58"/>
      <c r="H19" s="58"/>
      <c r="I19" s="58">
        <v>15</v>
      </c>
      <c r="J19" s="58"/>
      <c r="K19" s="58"/>
      <c r="L19" s="58"/>
      <c r="M19" s="58"/>
      <c r="N19" s="58"/>
      <c r="O19" s="59">
        <f t="shared" si="1"/>
        <v>40</v>
      </c>
      <c r="P19" s="60">
        <f t="shared" si="2"/>
        <v>3</v>
      </c>
      <c r="Q19" s="59">
        <f t="shared" si="3"/>
        <v>0</v>
      </c>
      <c r="R19" s="59">
        <f t="shared" si="4"/>
        <v>0</v>
      </c>
      <c r="S19" s="59">
        <f t="shared" si="5"/>
        <v>0</v>
      </c>
      <c r="T19" s="59">
        <f t="shared" si="6"/>
        <v>0</v>
      </c>
      <c r="U19" s="59">
        <f t="shared" si="7"/>
        <v>40</v>
      </c>
      <c r="V19" s="59">
        <f t="shared" si="8"/>
        <v>12</v>
      </c>
      <c r="W19" s="61" t="str">
        <f t="shared" si="9"/>
        <v/>
      </c>
    </row>
    <row r="20" spans="1:23">
      <c r="A20" s="55" t="s">
        <v>69</v>
      </c>
      <c r="B20" s="56" t="s">
        <v>70</v>
      </c>
      <c r="C20" s="57" t="s">
        <v>50</v>
      </c>
      <c r="D20" s="58">
        <v>3</v>
      </c>
      <c r="E20" s="58">
        <v>2</v>
      </c>
      <c r="F20" s="58">
        <v>9</v>
      </c>
      <c r="G20" s="58">
        <v>14</v>
      </c>
      <c r="H20" s="58">
        <v>1</v>
      </c>
      <c r="I20" s="58">
        <v>10</v>
      </c>
      <c r="J20" s="58"/>
      <c r="K20" s="58">
        <v>1</v>
      </c>
      <c r="L20" s="58"/>
      <c r="M20" s="58"/>
      <c r="N20" s="58"/>
      <c r="O20" s="59">
        <f t="shared" si="1"/>
        <v>40</v>
      </c>
      <c r="P20" s="60">
        <f t="shared" si="2"/>
        <v>7</v>
      </c>
      <c r="Q20" s="59">
        <f t="shared" si="3"/>
        <v>0</v>
      </c>
      <c r="R20" s="59">
        <f t="shared" si="4"/>
        <v>0</v>
      </c>
      <c r="S20" s="59">
        <f t="shared" si="5"/>
        <v>0</v>
      </c>
      <c r="T20" s="59">
        <f t="shared" si="6"/>
        <v>0</v>
      </c>
      <c r="U20" s="59">
        <f t="shared" si="7"/>
        <v>40</v>
      </c>
      <c r="V20" s="59">
        <f t="shared" si="8"/>
        <v>12</v>
      </c>
      <c r="W20" s="61" t="str">
        <f t="shared" si="9"/>
        <v/>
      </c>
    </row>
    <row r="21" spans="1:23">
      <c r="A21" s="55" t="s">
        <v>71</v>
      </c>
      <c r="B21" s="56" t="s">
        <v>41</v>
      </c>
      <c r="C21" s="57" t="s">
        <v>45</v>
      </c>
      <c r="D21" s="58">
        <v>7</v>
      </c>
      <c r="E21" s="58">
        <v>3</v>
      </c>
      <c r="F21" s="58">
        <v>9</v>
      </c>
      <c r="G21" s="58"/>
      <c r="H21" s="58"/>
      <c r="I21" s="58">
        <v>4</v>
      </c>
      <c r="J21" s="58"/>
      <c r="K21" s="58">
        <v>7</v>
      </c>
      <c r="L21" s="58">
        <v>0</v>
      </c>
      <c r="M21" s="58">
        <v>5</v>
      </c>
      <c r="N21" s="58">
        <v>4</v>
      </c>
      <c r="O21" s="59">
        <f t="shared" si="1"/>
        <v>39</v>
      </c>
      <c r="P21" s="60">
        <f t="shared" si="2"/>
        <v>8</v>
      </c>
      <c r="Q21" s="59">
        <f t="shared" si="3"/>
        <v>0</v>
      </c>
      <c r="R21" s="59">
        <f t="shared" si="4"/>
        <v>0</v>
      </c>
      <c r="S21" s="59">
        <f t="shared" si="5"/>
        <v>0</v>
      </c>
      <c r="T21" s="59">
        <f t="shared" si="6"/>
        <v>0</v>
      </c>
      <c r="U21" s="59">
        <f t="shared" si="7"/>
        <v>39</v>
      </c>
      <c r="V21" s="59">
        <f t="shared" si="8"/>
        <v>14</v>
      </c>
      <c r="W21" s="61">
        <f t="shared" si="9"/>
        <v>1</v>
      </c>
    </row>
    <row r="22" spans="1:23">
      <c r="A22" s="55" t="s">
        <v>72</v>
      </c>
      <c r="B22" s="56" t="s">
        <v>73</v>
      </c>
      <c r="C22" s="57" t="s">
        <v>45</v>
      </c>
      <c r="D22" s="58"/>
      <c r="E22" s="58">
        <v>13</v>
      </c>
      <c r="F22" s="58"/>
      <c r="G22" s="58">
        <v>18</v>
      </c>
      <c r="H22" s="58"/>
      <c r="I22" s="58"/>
      <c r="J22" s="58"/>
      <c r="K22" s="58"/>
      <c r="L22" s="58"/>
      <c r="M22" s="58"/>
      <c r="N22" s="58"/>
      <c r="O22" s="59">
        <f t="shared" si="1"/>
        <v>31</v>
      </c>
      <c r="P22" s="60">
        <f t="shared" si="2"/>
        <v>2</v>
      </c>
      <c r="Q22" s="59">
        <f t="shared" si="3"/>
        <v>0</v>
      </c>
      <c r="R22" s="59">
        <f t="shared" si="4"/>
        <v>0</v>
      </c>
      <c r="S22" s="59">
        <f t="shared" si="5"/>
        <v>0</v>
      </c>
      <c r="T22" s="59">
        <f t="shared" si="6"/>
        <v>0</v>
      </c>
      <c r="U22" s="59">
        <f t="shared" si="7"/>
        <v>31</v>
      </c>
      <c r="V22" s="59">
        <f t="shared" si="8"/>
        <v>15</v>
      </c>
      <c r="W22" s="61" t="str">
        <f t="shared" si="9"/>
        <v/>
      </c>
    </row>
    <row r="23" spans="1:23">
      <c r="A23" s="55" t="s">
        <v>74</v>
      </c>
      <c r="B23" s="56" t="s">
        <v>75</v>
      </c>
      <c r="C23" s="57" t="s">
        <v>64</v>
      </c>
      <c r="D23" s="58"/>
      <c r="E23" s="58">
        <v>6</v>
      </c>
      <c r="F23" s="58">
        <v>8</v>
      </c>
      <c r="G23" s="58"/>
      <c r="H23" s="58">
        <v>2</v>
      </c>
      <c r="I23" s="58"/>
      <c r="J23" s="58">
        <v>6</v>
      </c>
      <c r="K23" s="58"/>
      <c r="L23" s="58"/>
      <c r="M23" s="58"/>
      <c r="N23" s="58"/>
      <c r="O23" s="59">
        <f t="shared" si="1"/>
        <v>22</v>
      </c>
      <c r="P23" s="60">
        <f t="shared" si="2"/>
        <v>4</v>
      </c>
      <c r="Q23" s="59">
        <f t="shared" si="3"/>
        <v>0</v>
      </c>
      <c r="R23" s="59">
        <f t="shared" si="4"/>
        <v>0</v>
      </c>
      <c r="S23" s="59">
        <f t="shared" si="5"/>
        <v>0</v>
      </c>
      <c r="T23" s="59">
        <f t="shared" si="6"/>
        <v>0</v>
      </c>
      <c r="U23" s="59">
        <f t="shared" si="7"/>
        <v>22</v>
      </c>
      <c r="V23" s="59">
        <f t="shared" si="8"/>
        <v>16</v>
      </c>
      <c r="W23" s="61" t="str">
        <f t="shared" si="9"/>
        <v/>
      </c>
    </row>
    <row r="24" spans="1:23">
      <c r="A24" s="55" t="s">
        <v>76</v>
      </c>
      <c r="B24" s="56" t="s">
        <v>47</v>
      </c>
      <c r="C24" s="57" t="s">
        <v>77</v>
      </c>
      <c r="D24" s="58"/>
      <c r="E24" s="58"/>
      <c r="F24" s="58">
        <v>11</v>
      </c>
      <c r="G24" s="58"/>
      <c r="H24" s="58"/>
      <c r="I24" s="58"/>
      <c r="J24" s="58"/>
      <c r="K24" s="58"/>
      <c r="L24" s="58"/>
      <c r="M24" s="58"/>
      <c r="N24" s="58"/>
      <c r="O24" s="59">
        <f t="shared" si="1"/>
        <v>11</v>
      </c>
      <c r="P24" s="60">
        <f t="shared" si="2"/>
        <v>1</v>
      </c>
      <c r="Q24" s="59">
        <f t="shared" si="3"/>
        <v>0</v>
      </c>
      <c r="R24" s="59">
        <f t="shared" si="4"/>
        <v>0</v>
      </c>
      <c r="S24" s="59">
        <f t="shared" si="5"/>
        <v>0</v>
      </c>
      <c r="T24" s="59">
        <f t="shared" si="6"/>
        <v>0</v>
      </c>
      <c r="U24" s="59">
        <f t="shared" si="7"/>
        <v>11</v>
      </c>
      <c r="V24" s="59">
        <f t="shared" si="8"/>
        <v>17</v>
      </c>
      <c r="W24" s="61" t="str">
        <f t="shared" si="9"/>
        <v/>
      </c>
    </row>
    <row r="25" spans="1:23">
      <c r="A25" s="55" t="s">
        <v>78</v>
      </c>
      <c r="B25" s="56" t="s">
        <v>79</v>
      </c>
      <c r="C25" s="57" t="s">
        <v>42</v>
      </c>
      <c r="D25" s="58"/>
      <c r="E25" s="58"/>
      <c r="F25" s="58"/>
      <c r="G25" s="58">
        <v>9</v>
      </c>
      <c r="H25" s="58"/>
      <c r="I25" s="58"/>
      <c r="J25" s="58"/>
      <c r="K25" s="58"/>
      <c r="L25" s="58"/>
      <c r="M25" s="58"/>
      <c r="N25" s="58"/>
      <c r="O25" s="59">
        <f t="shared" si="1"/>
        <v>9</v>
      </c>
      <c r="P25" s="60">
        <f t="shared" si="2"/>
        <v>1</v>
      </c>
      <c r="Q25" s="59">
        <f t="shared" si="3"/>
        <v>0</v>
      </c>
      <c r="R25" s="59">
        <f t="shared" si="4"/>
        <v>0</v>
      </c>
      <c r="S25" s="59">
        <f t="shared" si="5"/>
        <v>0</v>
      </c>
      <c r="T25" s="59">
        <f t="shared" si="6"/>
        <v>0</v>
      </c>
      <c r="U25" s="59">
        <f t="shared" si="7"/>
        <v>9</v>
      </c>
      <c r="V25" s="59">
        <f t="shared" si="8"/>
        <v>18</v>
      </c>
      <c r="W25" s="61" t="str">
        <f t="shared" si="9"/>
        <v/>
      </c>
    </row>
    <row r="26" spans="1:23">
      <c r="A26" s="55" t="s">
        <v>80</v>
      </c>
      <c r="B26" s="56" t="s">
        <v>81</v>
      </c>
      <c r="C26" s="57" t="s">
        <v>58</v>
      </c>
      <c r="D26" s="58"/>
      <c r="E26" s="58"/>
      <c r="F26" s="58"/>
      <c r="G26" s="58"/>
      <c r="H26" s="58"/>
      <c r="I26" s="58">
        <v>8</v>
      </c>
      <c r="J26" s="58"/>
      <c r="K26" s="58"/>
      <c r="L26" s="58"/>
      <c r="M26" s="58"/>
      <c r="N26" s="58"/>
      <c r="O26" s="59">
        <f t="shared" si="1"/>
        <v>8</v>
      </c>
      <c r="P26" s="60">
        <f t="shared" si="2"/>
        <v>1</v>
      </c>
      <c r="Q26" s="59">
        <f t="shared" si="3"/>
        <v>0</v>
      </c>
      <c r="R26" s="59">
        <f t="shared" si="4"/>
        <v>0</v>
      </c>
      <c r="S26" s="59">
        <f t="shared" si="5"/>
        <v>0</v>
      </c>
      <c r="T26" s="59">
        <f t="shared" si="6"/>
        <v>0</v>
      </c>
      <c r="U26" s="59">
        <f t="shared" si="7"/>
        <v>8</v>
      </c>
      <c r="V26" s="59">
        <f t="shared" si="8"/>
        <v>19</v>
      </c>
      <c r="W26" s="61" t="str">
        <f t="shared" si="9"/>
        <v/>
      </c>
    </row>
    <row r="27" spans="1:23">
      <c r="A27" s="55" t="s">
        <v>82</v>
      </c>
      <c r="B27" s="62" t="s">
        <v>83</v>
      </c>
      <c r="C27" s="63" t="s">
        <v>42</v>
      </c>
      <c r="D27" s="58"/>
      <c r="E27" s="58"/>
      <c r="F27" s="58"/>
      <c r="G27" s="58"/>
      <c r="H27" s="58"/>
      <c r="I27" s="58"/>
      <c r="J27" s="58"/>
      <c r="K27" s="58"/>
      <c r="L27" s="58">
        <v>0</v>
      </c>
      <c r="M27" s="58"/>
      <c r="N27" s="58"/>
      <c r="O27" s="59">
        <f t="shared" si="1"/>
        <v>0</v>
      </c>
      <c r="P27" s="60">
        <f t="shared" si="2"/>
        <v>1</v>
      </c>
      <c r="Q27" s="59">
        <f t="shared" si="3"/>
        <v>0</v>
      </c>
      <c r="R27" s="59">
        <f t="shared" si="4"/>
        <v>0</v>
      </c>
      <c r="S27" s="59">
        <f t="shared" si="5"/>
        <v>0</v>
      </c>
      <c r="T27" s="59">
        <f t="shared" si="6"/>
        <v>0</v>
      </c>
      <c r="U27" s="59">
        <f t="shared" si="7"/>
        <v>0</v>
      </c>
      <c r="V27" s="59">
        <f t="shared" si="8"/>
        <v>20</v>
      </c>
      <c r="W27" s="61" t="str">
        <f t="shared" si="9"/>
        <v/>
      </c>
    </row>
    <row r="28" spans="1:23">
      <c r="A28" s="55" t="s">
        <v>84</v>
      </c>
      <c r="B28" s="56" t="s">
        <v>85</v>
      </c>
      <c r="C28" s="57" t="s">
        <v>86</v>
      </c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9">
        <f t="shared" si="1"/>
        <v>0</v>
      </c>
      <c r="P28" s="60">
        <f t="shared" si="2"/>
        <v>0</v>
      </c>
      <c r="Q28" s="59">
        <f t="shared" si="3"/>
        <v>0</v>
      </c>
      <c r="R28" s="59">
        <f t="shared" si="4"/>
        <v>0</v>
      </c>
      <c r="S28" s="59">
        <f t="shared" si="5"/>
        <v>0</v>
      </c>
      <c r="T28" s="59">
        <f t="shared" si="6"/>
        <v>0</v>
      </c>
      <c r="U28" s="59">
        <f t="shared" si="7"/>
        <v>0</v>
      </c>
      <c r="V28" s="59" t="str">
        <f t="shared" si="8"/>
        <v/>
      </c>
      <c r="W28" s="61" t="str">
        <f t="shared" si="9"/>
        <v/>
      </c>
    </row>
    <row r="29" spans="1:23">
      <c r="A29" s="55"/>
      <c r="B29" s="56"/>
      <c r="C29" s="5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9">
        <f t="shared" si="1"/>
        <v>0</v>
      </c>
      <c r="P29" s="60">
        <f t="shared" si="2"/>
        <v>0</v>
      </c>
      <c r="Q29" s="59">
        <f t="shared" si="3"/>
        <v>0</v>
      </c>
      <c r="R29" s="59">
        <f t="shared" si="4"/>
        <v>0</v>
      </c>
      <c r="S29" s="59">
        <f t="shared" si="5"/>
        <v>0</v>
      </c>
      <c r="T29" s="59">
        <f t="shared" si="6"/>
        <v>0</v>
      </c>
      <c r="U29" s="59">
        <f t="shared" si="7"/>
        <v>0</v>
      </c>
      <c r="V29" s="59" t="str">
        <f t="shared" si="8"/>
        <v/>
      </c>
      <c r="W29" s="61" t="str">
        <f t="shared" si="9"/>
        <v/>
      </c>
    </row>
    <row r="30" spans="1:23">
      <c r="A30" s="55"/>
      <c r="B30" s="56"/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9">
        <f t="shared" si="1"/>
        <v>0</v>
      </c>
      <c r="P30" s="60">
        <f t="shared" si="2"/>
        <v>0</v>
      </c>
      <c r="Q30" s="59">
        <f t="shared" si="3"/>
        <v>0</v>
      </c>
      <c r="R30" s="59">
        <f t="shared" si="4"/>
        <v>0</v>
      </c>
      <c r="S30" s="59">
        <f t="shared" si="5"/>
        <v>0</v>
      </c>
      <c r="T30" s="59">
        <f t="shared" si="6"/>
        <v>0</v>
      </c>
      <c r="U30" s="59">
        <f t="shared" si="7"/>
        <v>0</v>
      </c>
      <c r="V30" s="59" t="str">
        <f t="shared" si="8"/>
        <v/>
      </c>
      <c r="W30" s="61" t="str">
        <f t="shared" si="9"/>
        <v/>
      </c>
    </row>
    <row r="31" spans="1:23">
      <c r="A31" s="55"/>
      <c r="B31" s="56"/>
      <c r="C31" s="57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9">
        <f t="shared" si="1"/>
        <v>0</v>
      </c>
      <c r="P31" s="60">
        <f t="shared" si="2"/>
        <v>0</v>
      </c>
      <c r="Q31" s="59">
        <f t="shared" si="3"/>
        <v>0</v>
      </c>
      <c r="R31" s="59">
        <f t="shared" si="4"/>
        <v>0</v>
      </c>
      <c r="S31" s="59">
        <f t="shared" si="5"/>
        <v>0</v>
      </c>
      <c r="T31" s="59">
        <f t="shared" si="6"/>
        <v>0</v>
      </c>
      <c r="U31" s="59">
        <f t="shared" si="7"/>
        <v>0</v>
      </c>
      <c r="V31" s="59" t="str">
        <f t="shared" si="8"/>
        <v/>
      </c>
      <c r="W31" s="61" t="str">
        <f t="shared" si="9"/>
        <v/>
      </c>
    </row>
    <row r="32" spans="1:23">
      <c r="A32" s="55"/>
      <c r="B32" s="56"/>
      <c r="C32" s="57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9"/>
      <c r="P32" s="59"/>
      <c r="Q32" s="64"/>
      <c r="R32" s="64"/>
      <c r="S32" s="64"/>
      <c r="T32" s="64"/>
      <c r="U32" s="59"/>
      <c r="V32" s="59"/>
      <c r="W32" s="65" t="s">
        <v>10</v>
      </c>
    </row>
    <row r="33" spans="1:23">
      <c r="A33" s="66">
        <f>COUNTIF($A$8:$A$32,"&gt;&lt;")</f>
        <v>21</v>
      </c>
      <c r="B33" s="66">
        <f>COUNTIF($B$8:$B$32,"&gt;&lt;")</f>
        <v>21</v>
      </c>
      <c r="C33" s="66">
        <f>COUNTIF($C$8:$C$32,"&gt;&lt;")</f>
        <v>21</v>
      </c>
      <c r="D33" s="67">
        <f t="shared" ref="D33:N33" si="10">COUNTIF(D$8:D$32,"=0")+COUNTIF(D$8:D$32,"&gt;0")</f>
        <v>11</v>
      </c>
      <c r="E33" s="67">
        <f t="shared" si="10"/>
        <v>14</v>
      </c>
      <c r="F33" s="67">
        <f t="shared" si="10"/>
        <v>15</v>
      </c>
      <c r="G33" s="67">
        <f t="shared" si="10"/>
        <v>13</v>
      </c>
      <c r="H33" s="67">
        <f t="shared" si="10"/>
        <v>12</v>
      </c>
      <c r="I33" s="67">
        <f t="shared" si="10"/>
        <v>15</v>
      </c>
      <c r="J33" s="67">
        <f t="shared" si="10"/>
        <v>9</v>
      </c>
      <c r="K33" s="67">
        <f t="shared" si="10"/>
        <v>8</v>
      </c>
      <c r="L33" s="67">
        <f t="shared" si="10"/>
        <v>9</v>
      </c>
      <c r="M33" s="67">
        <f t="shared" si="10"/>
        <v>10</v>
      </c>
      <c r="N33" s="68">
        <f t="shared" si="10"/>
        <v>10</v>
      </c>
      <c r="O33" s="59"/>
      <c r="P33" s="59"/>
      <c r="Q33" s="64"/>
      <c r="R33" s="64"/>
      <c r="S33" s="64"/>
      <c r="T33" s="64"/>
      <c r="U33" s="59"/>
      <c r="V33" s="59"/>
      <c r="W33" s="65" t="s">
        <v>10</v>
      </c>
    </row>
    <row r="34" spans="1:23">
      <c r="A34" s="69"/>
      <c r="B34" s="70"/>
      <c r="C34" s="71"/>
      <c r="D34" s="72">
        <f t="shared" ref="D34:N34" si="11">IF(D33&gt;0,D33/$A33,0)</f>
        <v>0.52380952380952384</v>
      </c>
      <c r="E34" s="72">
        <f t="shared" si="11"/>
        <v>0.66666666666666663</v>
      </c>
      <c r="F34" s="72">
        <f t="shared" si="11"/>
        <v>0.7142857142857143</v>
      </c>
      <c r="G34" s="72">
        <f t="shared" si="11"/>
        <v>0.61904761904761907</v>
      </c>
      <c r="H34" s="72">
        <f t="shared" si="11"/>
        <v>0.5714285714285714</v>
      </c>
      <c r="I34" s="72">
        <f t="shared" si="11"/>
        <v>0.7142857142857143</v>
      </c>
      <c r="J34" s="72">
        <f t="shared" si="11"/>
        <v>0.42857142857142855</v>
      </c>
      <c r="K34" s="72">
        <f t="shared" si="11"/>
        <v>0.38095238095238093</v>
      </c>
      <c r="L34" s="72">
        <f t="shared" si="11"/>
        <v>0.42857142857142855</v>
      </c>
      <c r="M34" s="72">
        <f t="shared" si="11"/>
        <v>0.47619047619047616</v>
      </c>
      <c r="N34" s="72">
        <f t="shared" si="11"/>
        <v>0.47619047619047616</v>
      </c>
      <c r="O34" s="59"/>
      <c r="P34" s="59"/>
      <c r="Q34" s="64"/>
      <c r="R34" s="64"/>
      <c r="S34" s="64"/>
      <c r="T34" s="64"/>
      <c r="U34" s="59"/>
      <c r="V34" s="59"/>
      <c r="W34" s="65" t="s">
        <v>10</v>
      </c>
    </row>
    <row r="35" spans="1:23">
      <c r="A35" s="73"/>
      <c r="B35" s="74"/>
      <c r="C35" s="75"/>
      <c r="D35" s="59"/>
      <c r="E35" s="59" t="s">
        <v>10</v>
      </c>
      <c r="F35" s="59"/>
      <c r="G35" s="61" t="s">
        <v>10</v>
      </c>
      <c r="H35" s="59"/>
      <c r="I35" s="59"/>
      <c r="J35" s="59"/>
      <c r="K35" s="59"/>
      <c r="L35" s="59"/>
      <c r="M35" s="59"/>
      <c r="N35" s="59"/>
      <c r="O35" s="59"/>
      <c r="P35" s="59"/>
      <c r="Q35" s="64"/>
      <c r="R35" s="64"/>
      <c r="S35" s="64"/>
      <c r="T35" s="64"/>
      <c r="U35" s="59"/>
      <c r="V35" s="59"/>
      <c r="W35" s="65" t="s">
        <v>10</v>
      </c>
    </row>
    <row r="36" spans="1:23">
      <c r="A36" s="73"/>
      <c r="B36" s="74"/>
      <c r="C36" s="75"/>
      <c r="D36" s="59"/>
      <c r="E36" s="59" t="s">
        <v>10</v>
      </c>
      <c r="F36" s="59"/>
      <c r="G36" s="61" t="s">
        <v>10</v>
      </c>
      <c r="H36" s="59"/>
      <c r="I36" s="59"/>
      <c r="J36" s="59"/>
      <c r="K36" s="59"/>
      <c r="L36" s="59"/>
      <c r="M36" s="59"/>
      <c r="N36" s="76"/>
      <c r="O36" s="59"/>
      <c r="P36" s="59"/>
      <c r="Q36" s="64"/>
      <c r="R36" s="64"/>
      <c r="S36" s="64"/>
      <c r="T36" s="64"/>
      <c r="U36" s="59"/>
      <c r="V36" s="59"/>
      <c r="W36" s="65" t="s">
        <v>10</v>
      </c>
    </row>
    <row r="37" spans="1:23">
      <c r="A37" s="77" t="s">
        <v>87</v>
      </c>
      <c r="B37" s="78" t="s">
        <v>12</v>
      </c>
      <c r="C37" s="79" t="s">
        <v>13</v>
      </c>
      <c r="D37" s="79" t="s">
        <v>14</v>
      </c>
      <c r="E37" s="80"/>
      <c r="F37" s="80"/>
      <c r="G37" s="80"/>
      <c r="H37" s="80"/>
      <c r="I37" s="80"/>
      <c r="J37" s="80"/>
      <c r="K37" s="80"/>
      <c r="L37" s="80"/>
      <c r="M37" s="80"/>
      <c r="N37" s="81"/>
      <c r="O37" s="81"/>
      <c r="P37" s="81"/>
      <c r="Q37" s="81"/>
      <c r="R37" s="81"/>
      <c r="S37" s="81"/>
      <c r="T37" s="81"/>
      <c r="U37" s="81"/>
      <c r="V37" s="81"/>
      <c r="W37" s="65" t="s">
        <v>10</v>
      </c>
    </row>
    <row r="38" spans="1:23" ht="75.75">
      <c r="A38" s="82" t="s">
        <v>88</v>
      </c>
      <c r="B38" s="48" t="s">
        <v>16</v>
      </c>
      <c r="C38" s="49" t="s">
        <v>17</v>
      </c>
      <c r="D38" s="50" t="s">
        <v>18</v>
      </c>
      <c r="E38" s="50" t="s">
        <v>19</v>
      </c>
      <c r="F38" s="50" t="s">
        <v>20</v>
      </c>
      <c r="G38" s="50" t="s">
        <v>21</v>
      </c>
      <c r="H38" s="50" t="s">
        <v>22</v>
      </c>
      <c r="I38" s="50" t="s">
        <v>23</v>
      </c>
      <c r="J38" s="50" t="s">
        <v>24</v>
      </c>
      <c r="K38" s="51" t="s">
        <v>25</v>
      </c>
      <c r="L38" s="50" t="s">
        <v>26</v>
      </c>
      <c r="M38" s="50" t="s">
        <v>27</v>
      </c>
      <c r="N38" s="51" t="s">
        <v>20</v>
      </c>
      <c r="O38" s="52" t="s">
        <v>28</v>
      </c>
      <c r="P38" s="52" t="s">
        <v>29</v>
      </c>
      <c r="Q38" s="52" t="s">
        <v>30</v>
      </c>
      <c r="R38" s="52" t="s">
        <v>31</v>
      </c>
      <c r="S38" s="52" t="s">
        <v>32</v>
      </c>
      <c r="T38" s="52" t="s">
        <v>33</v>
      </c>
      <c r="U38" s="53" t="s">
        <v>34</v>
      </c>
      <c r="V38" s="52" t="s">
        <v>35</v>
      </c>
      <c r="W38" s="52" t="s">
        <v>36</v>
      </c>
    </row>
    <row r="39" spans="1:23">
      <c r="A39" s="55" t="s">
        <v>89</v>
      </c>
      <c r="B39" s="62" t="s">
        <v>90</v>
      </c>
      <c r="C39" s="63" t="s">
        <v>61</v>
      </c>
      <c r="D39" s="58">
        <v>19</v>
      </c>
      <c r="E39" s="58">
        <v>21</v>
      </c>
      <c r="F39" s="58">
        <v>22</v>
      </c>
      <c r="G39" s="58">
        <v>24</v>
      </c>
      <c r="H39" s="58">
        <v>16</v>
      </c>
      <c r="I39" s="58">
        <v>21</v>
      </c>
      <c r="J39" s="58">
        <v>26</v>
      </c>
      <c r="K39" s="58">
        <v>25</v>
      </c>
      <c r="L39" s="58">
        <v>0</v>
      </c>
      <c r="M39" s="58">
        <v>23</v>
      </c>
      <c r="N39" s="58">
        <v>27</v>
      </c>
      <c r="O39" s="59">
        <f t="shared" ref="O39:O70" si="12">SUM(D39:N39)</f>
        <v>224</v>
      </c>
      <c r="P39" s="60">
        <f t="shared" ref="P39:P70" si="13">COUNT(D39:N39)</f>
        <v>11</v>
      </c>
      <c r="Q39" s="59">
        <f t="shared" ref="Q39:Q70" si="14">IF(P39&lt;9,0,SMALL(D39:N39,1))</f>
        <v>0</v>
      </c>
      <c r="R39" s="59">
        <f t="shared" ref="R39:R70" si="15">IF(P39&lt;10,0,SMALL(D39:N39,2))</f>
        <v>16</v>
      </c>
      <c r="S39" s="59">
        <f t="shared" ref="S39:S70" si="16">IF(P39&lt;11,0,SMALL(D39:N39,3))</f>
        <v>19</v>
      </c>
      <c r="T39" s="59">
        <f t="shared" ref="T39:T70" si="17">IF(P39&lt;12,0,+SMALL(D39:N39,4))</f>
        <v>0</v>
      </c>
      <c r="U39" s="59">
        <f t="shared" ref="U39:U70" si="18">IF(EXCLUS=4,O39-Q39-R39-S39-T39,IF(EXCLUS=3,O39-Q39-R39-S39,IF(EXCLUS=2,O39-Q39-R39,IF(EXCLUS=1,O39-Q39))))</f>
        <v>189</v>
      </c>
      <c r="V39" s="59">
        <f t="shared" ref="V39:V70" si="19">+IF(+COUNT(D39:N39)&gt;0,RANK(U39,$U$39:$U$110,0),"")</f>
        <v>1</v>
      </c>
      <c r="W39" s="61">
        <f t="shared" ref="W39:W70" si="20">IF(P39&gt;MAXCOMPET-1,1,"")</f>
        <v>1</v>
      </c>
    </row>
    <row r="40" spans="1:23">
      <c r="A40" s="55" t="s">
        <v>91</v>
      </c>
      <c r="B40" s="62" t="s">
        <v>92</v>
      </c>
      <c r="C40" s="63" t="s">
        <v>39</v>
      </c>
      <c r="D40" s="58"/>
      <c r="E40" s="58">
        <v>23</v>
      </c>
      <c r="F40" s="58">
        <v>24</v>
      </c>
      <c r="G40" s="58">
        <v>21</v>
      </c>
      <c r="H40" s="58">
        <v>24</v>
      </c>
      <c r="I40" s="58">
        <v>18</v>
      </c>
      <c r="J40" s="58">
        <v>25</v>
      </c>
      <c r="K40" s="58">
        <v>16</v>
      </c>
      <c r="L40" s="58">
        <v>0</v>
      </c>
      <c r="M40" s="58">
        <v>28</v>
      </c>
      <c r="N40" s="58">
        <v>22</v>
      </c>
      <c r="O40" s="59">
        <f t="shared" si="12"/>
        <v>201</v>
      </c>
      <c r="P40" s="60">
        <f t="shared" si="13"/>
        <v>10</v>
      </c>
      <c r="Q40" s="59">
        <f t="shared" si="14"/>
        <v>0</v>
      </c>
      <c r="R40" s="59">
        <f t="shared" si="15"/>
        <v>16</v>
      </c>
      <c r="S40" s="59">
        <f t="shared" si="16"/>
        <v>0</v>
      </c>
      <c r="T40" s="59">
        <f t="shared" si="17"/>
        <v>0</v>
      </c>
      <c r="U40" s="59">
        <f t="shared" si="18"/>
        <v>185</v>
      </c>
      <c r="V40" s="59">
        <f t="shared" si="19"/>
        <v>2</v>
      </c>
      <c r="W40" s="61">
        <f t="shared" si="20"/>
        <v>1</v>
      </c>
    </row>
    <row r="41" spans="1:23">
      <c r="A41" s="55" t="s">
        <v>93</v>
      </c>
      <c r="B41" s="62" t="s">
        <v>94</v>
      </c>
      <c r="C41" s="63" t="s">
        <v>45</v>
      </c>
      <c r="D41" s="58">
        <v>15</v>
      </c>
      <c r="E41" s="58">
        <v>24</v>
      </c>
      <c r="F41" s="58">
        <v>23</v>
      </c>
      <c r="G41" s="58">
        <v>19</v>
      </c>
      <c r="H41" s="58">
        <v>18</v>
      </c>
      <c r="I41" s="58">
        <v>25</v>
      </c>
      <c r="J41" s="58">
        <v>20</v>
      </c>
      <c r="K41" s="58">
        <v>22</v>
      </c>
      <c r="L41" s="58">
        <v>0</v>
      </c>
      <c r="M41" s="58">
        <v>21</v>
      </c>
      <c r="N41" s="58">
        <v>21</v>
      </c>
      <c r="O41" s="59">
        <f t="shared" si="12"/>
        <v>208</v>
      </c>
      <c r="P41" s="60">
        <f t="shared" si="13"/>
        <v>11</v>
      </c>
      <c r="Q41" s="59">
        <f t="shared" si="14"/>
        <v>0</v>
      </c>
      <c r="R41" s="59">
        <f t="shared" si="15"/>
        <v>15</v>
      </c>
      <c r="S41" s="59">
        <f t="shared" si="16"/>
        <v>18</v>
      </c>
      <c r="T41" s="59">
        <f t="shared" si="17"/>
        <v>0</v>
      </c>
      <c r="U41" s="59">
        <f t="shared" si="18"/>
        <v>175</v>
      </c>
      <c r="V41" s="59">
        <f t="shared" si="19"/>
        <v>3</v>
      </c>
      <c r="W41" s="61">
        <f t="shared" si="20"/>
        <v>1</v>
      </c>
    </row>
    <row r="42" spans="1:23">
      <c r="A42" s="55" t="s">
        <v>95</v>
      </c>
      <c r="B42" s="62" t="s">
        <v>94</v>
      </c>
      <c r="C42" s="63" t="s">
        <v>39</v>
      </c>
      <c r="D42" s="58">
        <v>17</v>
      </c>
      <c r="E42" s="58">
        <v>27</v>
      </c>
      <c r="F42" s="58">
        <v>23</v>
      </c>
      <c r="G42" s="58">
        <v>12</v>
      </c>
      <c r="H42" s="58">
        <v>22</v>
      </c>
      <c r="I42" s="58">
        <v>11</v>
      </c>
      <c r="J42" s="58">
        <v>24</v>
      </c>
      <c r="K42" s="58">
        <v>20</v>
      </c>
      <c r="L42" s="58">
        <v>0</v>
      </c>
      <c r="M42" s="58"/>
      <c r="N42" s="58">
        <v>24</v>
      </c>
      <c r="O42" s="59">
        <f t="shared" si="12"/>
        <v>180</v>
      </c>
      <c r="P42" s="60">
        <f t="shared" si="13"/>
        <v>10</v>
      </c>
      <c r="Q42" s="59">
        <f t="shared" si="14"/>
        <v>0</v>
      </c>
      <c r="R42" s="59">
        <f t="shared" si="15"/>
        <v>11</v>
      </c>
      <c r="S42" s="59">
        <f t="shared" si="16"/>
        <v>0</v>
      </c>
      <c r="T42" s="59">
        <f t="shared" si="17"/>
        <v>0</v>
      </c>
      <c r="U42" s="59">
        <f t="shared" si="18"/>
        <v>169</v>
      </c>
      <c r="V42" s="59">
        <f t="shared" si="19"/>
        <v>4</v>
      </c>
      <c r="W42" s="61">
        <f t="shared" si="20"/>
        <v>1</v>
      </c>
    </row>
    <row r="43" spans="1:23">
      <c r="A43" s="55" t="s">
        <v>96</v>
      </c>
      <c r="B43" s="62" t="s">
        <v>97</v>
      </c>
      <c r="C43" s="63" t="s">
        <v>98</v>
      </c>
      <c r="D43" s="58">
        <v>17</v>
      </c>
      <c r="E43" s="58">
        <v>21</v>
      </c>
      <c r="F43" s="58">
        <v>14</v>
      </c>
      <c r="G43" s="58">
        <v>21</v>
      </c>
      <c r="H43" s="58">
        <v>15</v>
      </c>
      <c r="I43" s="58">
        <v>20</v>
      </c>
      <c r="J43" s="58">
        <v>16</v>
      </c>
      <c r="K43" s="58">
        <v>18</v>
      </c>
      <c r="L43" s="58"/>
      <c r="M43" s="58">
        <v>17</v>
      </c>
      <c r="N43" s="58">
        <v>21</v>
      </c>
      <c r="O43" s="59">
        <f t="shared" si="12"/>
        <v>180</v>
      </c>
      <c r="P43" s="60">
        <f t="shared" si="13"/>
        <v>10</v>
      </c>
      <c r="Q43" s="59">
        <f t="shared" si="14"/>
        <v>14</v>
      </c>
      <c r="R43" s="59">
        <f t="shared" si="15"/>
        <v>15</v>
      </c>
      <c r="S43" s="59">
        <f t="shared" si="16"/>
        <v>0</v>
      </c>
      <c r="T43" s="59">
        <f t="shared" si="17"/>
        <v>0</v>
      </c>
      <c r="U43" s="59">
        <f t="shared" si="18"/>
        <v>151</v>
      </c>
      <c r="V43" s="59">
        <f t="shared" si="19"/>
        <v>5</v>
      </c>
      <c r="W43" s="61">
        <f t="shared" si="20"/>
        <v>1</v>
      </c>
    </row>
    <row r="44" spans="1:23">
      <c r="A44" s="55" t="s">
        <v>99</v>
      </c>
      <c r="B44" s="62" t="s">
        <v>100</v>
      </c>
      <c r="C44" s="63" t="s">
        <v>64</v>
      </c>
      <c r="D44" s="58"/>
      <c r="E44" s="58">
        <v>19</v>
      </c>
      <c r="F44" s="58">
        <v>20</v>
      </c>
      <c r="G44" s="58">
        <v>18</v>
      </c>
      <c r="H44" s="58">
        <v>16</v>
      </c>
      <c r="I44" s="58">
        <v>22</v>
      </c>
      <c r="J44" s="58">
        <v>20</v>
      </c>
      <c r="K44" s="58">
        <v>20</v>
      </c>
      <c r="L44" s="58">
        <v>0</v>
      </c>
      <c r="M44" s="58"/>
      <c r="N44" s="58">
        <v>14</v>
      </c>
      <c r="O44" s="59">
        <f t="shared" si="12"/>
        <v>149</v>
      </c>
      <c r="P44" s="60">
        <f t="shared" si="13"/>
        <v>9</v>
      </c>
      <c r="Q44" s="59">
        <f t="shared" si="14"/>
        <v>0</v>
      </c>
      <c r="R44" s="59">
        <f t="shared" si="15"/>
        <v>0</v>
      </c>
      <c r="S44" s="59">
        <f t="shared" si="16"/>
        <v>0</v>
      </c>
      <c r="T44" s="59">
        <f t="shared" si="17"/>
        <v>0</v>
      </c>
      <c r="U44" s="59">
        <f t="shared" si="18"/>
        <v>149</v>
      </c>
      <c r="V44" s="59">
        <f t="shared" si="19"/>
        <v>6</v>
      </c>
      <c r="W44" s="61">
        <f t="shared" si="20"/>
        <v>1</v>
      </c>
    </row>
    <row r="45" spans="1:23">
      <c r="A45" s="55" t="s">
        <v>101</v>
      </c>
      <c r="B45" s="62" t="s">
        <v>102</v>
      </c>
      <c r="C45" s="63" t="s">
        <v>103</v>
      </c>
      <c r="D45" s="58">
        <v>19</v>
      </c>
      <c r="E45" s="58">
        <v>13</v>
      </c>
      <c r="F45" s="58">
        <v>16</v>
      </c>
      <c r="G45" s="58">
        <v>19</v>
      </c>
      <c r="H45" s="58">
        <v>16</v>
      </c>
      <c r="I45" s="58">
        <v>18</v>
      </c>
      <c r="J45" s="58">
        <v>14</v>
      </c>
      <c r="K45" s="58">
        <v>17</v>
      </c>
      <c r="L45" s="58">
        <v>0</v>
      </c>
      <c r="M45" s="58">
        <v>24</v>
      </c>
      <c r="N45" s="58">
        <v>20</v>
      </c>
      <c r="O45" s="59">
        <f t="shared" si="12"/>
        <v>176</v>
      </c>
      <c r="P45" s="60">
        <f t="shared" si="13"/>
        <v>11</v>
      </c>
      <c r="Q45" s="59">
        <f t="shared" si="14"/>
        <v>0</v>
      </c>
      <c r="R45" s="59">
        <f t="shared" si="15"/>
        <v>13</v>
      </c>
      <c r="S45" s="59">
        <f t="shared" si="16"/>
        <v>14</v>
      </c>
      <c r="T45" s="59">
        <f t="shared" si="17"/>
        <v>0</v>
      </c>
      <c r="U45" s="59">
        <f t="shared" si="18"/>
        <v>149</v>
      </c>
      <c r="V45" s="59">
        <f t="shared" si="19"/>
        <v>6</v>
      </c>
      <c r="W45" s="61">
        <f t="shared" si="20"/>
        <v>1</v>
      </c>
    </row>
    <row r="46" spans="1:23">
      <c r="A46" s="55" t="s">
        <v>104</v>
      </c>
      <c r="B46" s="62" t="s">
        <v>105</v>
      </c>
      <c r="C46" s="63" t="s">
        <v>45</v>
      </c>
      <c r="D46" s="58">
        <v>16</v>
      </c>
      <c r="E46" s="58">
        <v>22</v>
      </c>
      <c r="F46" s="58">
        <v>18</v>
      </c>
      <c r="G46" s="58"/>
      <c r="H46" s="58">
        <v>14</v>
      </c>
      <c r="I46" s="58"/>
      <c r="J46" s="58">
        <v>19</v>
      </c>
      <c r="K46" s="58">
        <v>23</v>
      </c>
      <c r="L46" s="58">
        <v>0</v>
      </c>
      <c r="M46" s="58">
        <v>16</v>
      </c>
      <c r="N46" s="58">
        <v>17</v>
      </c>
      <c r="O46" s="59">
        <f t="shared" si="12"/>
        <v>145</v>
      </c>
      <c r="P46" s="60">
        <f t="shared" si="13"/>
        <v>9</v>
      </c>
      <c r="Q46" s="59">
        <f t="shared" si="14"/>
        <v>0</v>
      </c>
      <c r="R46" s="59">
        <f t="shared" si="15"/>
        <v>0</v>
      </c>
      <c r="S46" s="59">
        <f t="shared" si="16"/>
        <v>0</v>
      </c>
      <c r="T46" s="59">
        <f t="shared" si="17"/>
        <v>0</v>
      </c>
      <c r="U46" s="59">
        <f t="shared" si="18"/>
        <v>145</v>
      </c>
      <c r="V46" s="59">
        <f t="shared" si="19"/>
        <v>8</v>
      </c>
      <c r="W46" s="61">
        <f t="shared" si="20"/>
        <v>1</v>
      </c>
    </row>
    <row r="47" spans="1:23">
      <c r="A47" s="55" t="s">
        <v>106</v>
      </c>
      <c r="B47" s="62" t="s">
        <v>79</v>
      </c>
      <c r="C47" s="63" t="s">
        <v>42</v>
      </c>
      <c r="D47" s="58">
        <v>15</v>
      </c>
      <c r="E47" s="58"/>
      <c r="F47" s="58">
        <v>22</v>
      </c>
      <c r="G47" s="58">
        <v>8</v>
      </c>
      <c r="H47" s="58">
        <v>14</v>
      </c>
      <c r="I47" s="58">
        <v>13</v>
      </c>
      <c r="J47" s="58">
        <v>19</v>
      </c>
      <c r="K47" s="58">
        <v>16</v>
      </c>
      <c r="L47" s="58">
        <v>0</v>
      </c>
      <c r="M47" s="58">
        <v>19</v>
      </c>
      <c r="N47" s="58">
        <v>12</v>
      </c>
      <c r="O47" s="59">
        <f t="shared" si="12"/>
        <v>138</v>
      </c>
      <c r="P47" s="60">
        <f t="shared" si="13"/>
        <v>10</v>
      </c>
      <c r="Q47" s="59">
        <f t="shared" si="14"/>
        <v>0</v>
      </c>
      <c r="R47" s="59">
        <f t="shared" si="15"/>
        <v>8</v>
      </c>
      <c r="S47" s="59">
        <f t="shared" si="16"/>
        <v>0</v>
      </c>
      <c r="T47" s="59">
        <f t="shared" si="17"/>
        <v>0</v>
      </c>
      <c r="U47" s="59">
        <f t="shared" si="18"/>
        <v>130</v>
      </c>
      <c r="V47" s="59">
        <f t="shared" si="19"/>
        <v>9</v>
      </c>
      <c r="W47" s="61">
        <f t="shared" si="20"/>
        <v>1</v>
      </c>
    </row>
    <row r="48" spans="1:23">
      <c r="A48" s="55" t="s">
        <v>107</v>
      </c>
      <c r="B48" s="62" t="s">
        <v>108</v>
      </c>
      <c r="C48" s="63" t="s">
        <v>45</v>
      </c>
      <c r="D48" s="58"/>
      <c r="E48" s="58">
        <v>19</v>
      </c>
      <c r="F48" s="58">
        <v>19</v>
      </c>
      <c r="G48" s="58">
        <v>21</v>
      </c>
      <c r="H48" s="58"/>
      <c r="I48" s="58">
        <v>15</v>
      </c>
      <c r="J48" s="58">
        <v>17</v>
      </c>
      <c r="K48" s="58">
        <v>12</v>
      </c>
      <c r="L48" s="58">
        <v>0</v>
      </c>
      <c r="M48" s="58">
        <v>14</v>
      </c>
      <c r="N48" s="58">
        <v>11</v>
      </c>
      <c r="O48" s="59">
        <f t="shared" si="12"/>
        <v>128</v>
      </c>
      <c r="P48" s="60">
        <f t="shared" si="13"/>
        <v>9</v>
      </c>
      <c r="Q48" s="59">
        <f t="shared" si="14"/>
        <v>0</v>
      </c>
      <c r="R48" s="59">
        <f t="shared" si="15"/>
        <v>0</v>
      </c>
      <c r="S48" s="59">
        <f t="shared" si="16"/>
        <v>0</v>
      </c>
      <c r="T48" s="59">
        <f t="shared" si="17"/>
        <v>0</v>
      </c>
      <c r="U48" s="59">
        <f t="shared" si="18"/>
        <v>128</v>
      </c>
      <c r="V48" s="59">
        <f t="shared" si="19"/>
        <v>10</v>
      </c>
      <c r="W48" s="61">
        <f t="shared" si="20"/>
        <v>1</v>
      </c>
    </row>
    <row r="49" spans="1:23">
      <c r="A49" s="55" t="s">
        <v>109</v>
      </c>
      <c r="B49" s="62" t="s">
        <v>110</v>
      </c>
      <c r="C49" s="63" t="s">
        <v>39</v>
      </c>
      <c r="D49" s="58">
        <v>9</v>
      </c>
      <c r="E49" s="58">
        <v>14</v>
      </c>
      <c r="F49" s="58">
        <v>19</v>
      </c>
      <c r="G49" s="58"/>
      <c r="H49" s="58">
        <v>13</v>
      </c>
      <c r="I49" s="58">
        <v>12</v>
      </c>
      <c r="J49" s="58">
        <v>20</v>
      </c>
      <c r="K49" s="58">
        <v>16</v>
      </c>
      <c r="L49" s="58">
        <v>0</v>
      </c>
      <c r="M49" s="58">
        <v>17</v>
      </c>
      <c r="N49" s="58">
        <v>17</v>
      </c>
      <c r="O49" s="59">
        <f t="shared" si="12"/>
        <v>137</v>
      </c>
      <c r="P49" s="60">
        <f t="shared" si="13"/>
        <v>10</v>
      </c>
      <c r="Q49" s="59">
        <f t="shared" si="14"/>
        <v>0</v>
      </c>
      <c r="R49" s="59">
        <f t="shared" si="15"/>
        <v>9</v>
      </c>
      <c r="S49" s="59">
        <f t="shared" si="16"/>
        <v>0</v>
      </c>
      <c r="T49" s="59">
        <f t="shared" si="17"/>
        <v>0</v>
      </c>
      <c r="U49" s="59">
        <f t="shared" si="18"/>
        <v>128</v>
      </c>
      <c r="V49" s="59">
        <f t="shared" si="19"/>
        <v>10</v>
      </c>
      <c r="W49" s="61">
        <f t="shared" si="20"/>
        <v>1</v>
      </c>
    </row>
    <row r="50" spans="1:23">
      <c r="A50" s="55" t="s">
        <v>111</v>
      </c>
      <c r="B50" s="62" t="s">
        <v>112</v>
      </c>
      <c r="C50" s="63" t="s">
        <v>77</v>
      </c>
      <c r="D50" s="58">
        <v>13</v>
      </c>
      <c r="E50" s="58">
        <v>21</v>
      </c>
      <c r="F50" s="58">
        <v>21</v>
      </c>
      <c r="G50" s="58">
        <v>19</v>
      </c>
      <c r="H50" s="58">
        <v>7</v>
      </c>
      <c r="I50" s="58"/>
      <c r="J50" s="58">
        <v>16</v>
      </c>
      <c r="K50" s="58"/>
      <c r="L50" s="58">
        <v>0</v>
      </c>
      <c r="M50" s="58">
        <v>17</v>
      </c>
      <c r="N50" s="58">
        <v>13</v>
      </c>
      <c r="O50" s="59">
        <f t="shared" si="12"/>
        <v>127</v>
      </c>
      <c r="P50" s="60">
        <f t="shared" si="13"/>
        <v>9</v>
      </c>
      <c r="Q50" s="59">
        <f t="shared" si="14"/>
        <v>0</v>
      </c>
      <c r="R50" s="59">
        <f t="shared" si="15"/>
        <v>0</v>
      </c>
      <c r="S50" s="59">
        <f t="shared" si="16"/>
        <v>0</v>
      </c>
      <c r="T50" s="59">
        <f t="shared" si="17"/>
        <v>0</v>
      </c>
      <c r="U50" s="59">
        <f t="shared" si="18"/>
        <v>127</v>
      </c>
      <c r="V50" s="59">
        <f t="shared" si="19"/>
        <v>12</v>
      </c>
      <c r="W50" s="61">
        <f t="shared" si="20"/>
        <v>1</v>
      </c>
    </row>
    <row r="51" spans="1:23">
      <c r="A51" s="55" t="s">
        <v>113</v>
      </c>
      <c r="B51" s="62" t="s">
        <v>114</v>
      </c>
      <c r="C51" s="63" t="s">
        <v>42</v>
      </c>
      <c r="D51" s="58">
        <v>12</v>
      </c>
      <c r="E51" s="58"/>
      <c r="F51" s="58">
        <v>12</v>
      </c>
      <c r="G51" s="58">
        <v>14</v>
      </c>
      <c r="H51" s="58">
        <v>19</v>
      </c>
      <c r="I51" s="58">
        <v>14</v>
      </c>
      <c r="J51" s="58">
        <v>16</v>
      </c>
      <c r="K51" s="58">
        <v>15</v>
      </c>
      <c r="L51" s="58"/>
      <c r="M51" s="58">
        <v>19</v>
      </c>
      <c r="N51" s="58">
        <v>14</v>
      </c>
      <c r="O51" s="59">
        <f t="shared" si="12"/>
        <v>135</v>
      </c>
      <c r="P51" s="60">
        <f t="shared" si="13"/>
        <v>9</v>
      </c>
      <c r="Q51" s="59">
        <f t="shared" si="14"/>
        <v>12</v>
      </c>
      <c r="R51" s="59">
        <f t="shared" si="15"/>
        <v>0</v>
      </c>
      <c r="S51" s="59">
        <f t="shared" si="16"/>
        <v>0</v>
      </c>
      <c r="T51" s="59">
        <f t="shared" si="17"/>
        <v>0</v>
      </c>
      <c r="U51" s="59">
        <f t="shared" si="18"/>
        <v>123</v>
      </c>
      <c r="V51" s="59">
        <f t="shared" si="19"/>
        <v>13</v>
      </c>
      <c r="W51" s="61">
        <f t="shared" si="20"/>
        <v>1</v>
      </c>
    </row>
    <row r="52" spans="1:23">
      <c r="A52" s="55" t="s">
        <v>115</v>
      </c>
      <c r="B52" s="62" t="s">
        <v>114</v>
      </c>
      <c r="C52" s="63" t="s">
        <v>77</v>
      </c>
      <c r="D52" s="58">
        <v>17</v>
      </c>
      <c r="E52" s="58">
        <v>15</v>
      </c>
      <c r="F52" s="58">
        <v>18</v>
      </c>
      <c r="G52" s="58">
        <v>14</v>
      </c>
      <c r="H52" s="58">
        <v>10</v>
      </c>
      <c r="I52" s="58">
        <v>11</v>
      </c>
      <c r="J52" s="58">
        <v>16</v>
      </c>
      <c r="K52" s="58">
        <v>12</v>
      </c>
      <c r="L52" s="58"/>
      <c r="M52" s="58"/>
      <c r="N52" s="58">
        <v>16</v>
      </c>
      <c r="O52" s="59">
        <f t="shared" si="12"/>
        <v>129</v>
      </c>
      <c r="P52" s="60">
        <f t="shared" si="13"/>
        <v>9</v>
      </c>
      <c r="Q52" s="59">
        <f t="shared" si="14"/>
        <v>10</v>
      </c>
      <c r="R52" s="59">
        <f t="shared" si="15"/>
        <v>0</v>
      </c>
      <c r="S52" s="59">
        <f t="shared" si="16"/>
        <v>0</v>
      </c>
      <c r="T52" s="59">
        <f t="shared" si="17"/>
        <v>0</v>
      </c>
      <c r="U52" s="59">
        <f t="shared" si="18"/>
        <v>119</v>
      </c>
      <c r="V52" s="59">
        <f t="shared" si="19"/>
        <v>14</v>
      </c>
      <c r="W52" s="61">
        <f t="shared" si="20"/>
        <v>1</v>
      </c>
    </row>
    <row r="53" spans="1:23">
      <c r="A53" s="55" t="s">
        <v>116</v>
      </c>
      <c r="B53" s="62" t="s">
        <v>117</v>
      </c>
      <c r="C53" s="63" t="s">
        <v>77</v>
      </c>
      <c r="D53" s="58">
        <v>16</v>
      </c>
      <c r="E53" s="58">
        <v>12</v>
      </c>
      <c r="F53" s="58">
        <v>15</v>
      </c>
      <c r="G53" s="58">
        <v>16</v>
      </c>
      <c r="H53" s="58">
        <v>10</v>
      </c>
      <c r="I53" s="58">
        <v>14</v>
      </c>
      <c r="J53" s="58">
        <v>16</v>
      </c>
      <c r="K53" s="58">
        <v>13</v>
      </c>
      <c r="L53" s="58">
        <v>0</v>
      </c>
      <c r="M53" s="58">
        <v>10</v>
      </c>
      <c r="N53" s="58">
        <v>17</v>
      </c>
      <c r="O53" s="59">
        <f t="shared" si="12"/>
        <v>139</v>
      </c>
      <c r="P53" s="60">
        <f t="shared" si="13"/>
        <v>11</v>
      </c>
      <c r="Q53" s="59">
        <f t="shared" si="14"/>
        <v>0</v>
      </c>
      <c r="R53" s="59">
        <f t="shared" si="15"/>
        <v>10</v>
      </c>
      <c r="S53" s="59">
        <f t="shared" si="16"/>
        <v>10</v>
      </c>
      <c r="T53" s="59">
        <f t="shared" si="17"/>
        <v>0</v>
      </c>
      <c r="U53" s="59">
        <f t="shared" si="18"/>
        <v>119</v>
      </c>
      <c r="V53" s="59">
        <f t="shared" si="19"/>
        <v>14</v>
      </c>
      <c r="W53" s="61">
        <f t="shared" si="20"/>
        <v>1</v>
      </c>
    </row>
    <row r="54" spans="1:23">
      <c r="A54" s="55" t="s">
        <v>118</v>
      </c>
      <c r="B54" s="62" t="s">
        <v>119</v>
      </c>
      <c r="C54" s="63" t="s">
        <v>64</v>
      </c>
      <c r="D54" s="58">
        <v>6</v>
      </c>
      <c r="E54" s="58">
        <v>17</v>
      </c>
      <c r="F54" s="58">
        <v>15</v>
      </c>
      <c r="G54" s="58">
        <v>14</v>
      </c>
      <c r="H54" s="58">
        <v>12</v>
      </c>
      <c r="I54" s="58">
        <v>13</v>
      </c>
      <c r="J54" s="58"/>
      <c r="K54" s="58">
        <v>18</v>
      </c>
      <c r="L54" s="58">
        <v>0</v>
      </c>
      <c r="M54" s="58">
        <v>17</v>
      </c>
      <c r="N54" s="58">
        <v>12</v>
      </c>
      <c r="O54" s="59">
        <f t="shared" si="12"/>
        <v>124</v>
      </c>
      <c r="P54" s="60">
        <f t="shared" si="13"/>
        <v>10</v>
      </c>
      <c r="Q54" s="59">
        <f t="shared" si="14"/>
        <v>0</v>
      </c>
      <c r="R54" s="59">
        <f t="shared" si="15"/>
        <v>6</v>
      </c>
      <c r="S54" s="59">
        <f t="shared" si="16"/>
        <v>0</v>
      </c>
      <c r="T54" s="59">
        <f t="shared" si="17"/>
        <v>0</v>
      </c>
      <c r="U54" s="59">
        <f t="shared" si="18"/>
        <v>118</v>
      </c>
      <c r="V54" s="59">
        <f t="shared" si="19"/>
        <v>16</v>
      </c>
      <c r="W54" s="61">
        <f t="shared" si="20"/>
        <v>1</v>
      </c>
    </row>
    <row r="55" spans="1:23">
      <c r="A55" s="55" t="s">
        <v>120</v>
      </c>
      <c r="B55" s="62" t="s">
        <v>121</v>
      </c>
      <c r="C55" s="63" t="s">
        <v>64</v>
      </c>
      <c r="D55" s="58"/>
      <c r="E55" s="58">
        <v>15</v>
      </c>
      <c r="F55" s="58">
        <v>19</v>
      </c>
      <c r="G55" s="58">
        <v>26</v>
      </c>
      <c r="H55" s="58">
        <v>21</v>
      </c>
      <c r="I55" s="58">
        <v>18</v>
      </c>
      <c r="J55" s="58">
        <v>17</v>
      </c>
      <c r="K55" s="58"/>
      <c r="L55" s="58"/>
      <c r="M55" s="58"/>
      <c r="N55" s="58"/>
      <c r="O55" s="59">
        <f t="shared" si="12"/>
        <v>116</v>
      </c>
      <c r="P55" s="60">
        <f t="shared" si="13"/>
        <v>6</v>
      </c>
      <c r="Q55" s="59">
        <f t="shared" si="14"/>
        <v>0</v>
      </c>
      <c r="R55" s="59">
        <f t="shared" si="15"/>
        <v>0</v>
      </c>
      <c r="S55" s="59">
        <f t="shared" si="16"/>
        <v>0</v>
      </c>
      <c r="T55" s="59">
        <f t="shared" si="17"/>
        <v>0</v>
      </c>
      <c r="U55" s="59">
        <f t="shared" si="18"/>
        <v>116</v>
      </c>
      <c r="V55" s="59">
        <f t="shared" si="19"/>
        <v>17</v>
      </c>
      <c r="W55" s="61" t="str">
        <f t="shared" si="20"/>
        <v/>
      </c>
    </row>
    <row r="56" spans="1:23">
      <c r="A56" s="55" t="s">
        <v>122</v>
      </c>
      <c r="B56" s="62" t="s">
        <v>123</v>
      </c>
      <c r="C56" s="63" t="s">
        <v>98</v>
      </c>
      <c r="D56" s="58">
        <v>10</v>
      </c>
      <c r="E56" s="58">
        <v>15</v>
      </c>
      <c r="F56" s="58">
        <v>22</v>
      </c>
      <c r="G56" s="58">
        <v>12</v>
      </c>
      <c r="H56" s="58"/>
      <c r="I56" s="58">
        <v>15</v>
      </c>
      <c r="J56" s="58">
        <v>12</v>
      </c>
      <c r="K56" s="58">
        <v>17</v>
      </c>
      <c r="L56" s="58">
        <v>0</v>
      </c>
      <c r="M56" s="58"/>
      <c r="N56" s="58">
        <v>13</v>
      </c>
      <c r="O56" s="59">
        <f t="shared" si="12"/>
        <v>116</v>
      </c>
      <c r="P56" s="60">
        <f t="shared" si="13"/>
        <v>9</v>
      </c>
      <c r="Q56" s="59">
        <f t="shared" si="14"/>
        <v>0</v>
      </c>
      <c r="R56" s="59">
        <f t="shared" si="15"/>
        <v>0</v>
      </c>
      <c r="S56" s="59">
        <f t="shared" si="16"/>
        <v>0</v>
      </c>
      <c r="T56" s="59">
        <f t="shared" si="17"/>
        <v>0</v>
      </c>
      <c r="U56" s="59">
        <f t="shared" si="18"/>
        <v>116</v>
      </c>
      <c r="V56" s="59">
        <f t="shared" si="19"/>
        <v>17</v>
      </c>
      <c r="W56" s="61">
        <f t="shared" si="20"/>
        <v>1</v>
      </c>
    </row>
    <row r="57" spans="1:23">
      <c r="A57" s="55" t="s">
        <v>124</v>
      </c>
      <c r="B57" s="62" t="s">
        <v>125</v>
      </c>
      <c r="C57" s="63" t="s">
        <v>61</v>
      </c>
      <c r="D57" s="58">
        <v>19</v>
      </c>
      <c r="E57" s="58"/>
      <c r="F57" s="58"/>
      <c r="G57" s="58">
        <v>22</v>
      </c>
      <c r="H57" s="58">
        <v>21</v>
      </c>
      <c r="I57" s="58">
        <v>16</v>
      </c>
      <c r="J57" s="58">
        <v>23</v>
      </c>
      <c r="K57" s="58">
        <v>14</v>
      </c>
      <c r="L57" s="58"/>
      <c r="M57" s="58"/>
      <c r="N57" s="58"/>
      <c r="O57" s="59">
        <f t="shared" si="12"/>
        <v>115</v>
      </c>
      <c r="P57" s="60">
        <f t="shared" si="13"/>
        <v>6</v>
      </c>
      <c r="Q57" s="59">
        <f t="shared" si="14"/>
        <v>0</v>
      </c>
      <c r="R57" s="59">
        <f t="shared" si="15"/>
        <v>0</v>
      </c>
      <c r="S57" s="59">
        <f t="shared" si="16"/>
        <v>0</v>
      </c>
      <c r="T57" s="59">
        <f t="shared" si="17"/>
        <v>0</v>
      </c>
      <c r="U57" s="59">
        <f t="shared" si="18"/>
        <v>115</v>
      </c>
      <c r="V57" s="59">
        <f t="shared" si="19"/>
        <v>19</v>
      </c>
      <c r="W57" s="61" t="str">
        <f t="shared" si="20"/>
        <v/>
      </c>
    </row>
    <row r="58" spans="1:23">
      <c r="A58" s="55" t="s">
        <v>126</v>
      </c>
      <c r="B58" s="62" t="s">
        <v>127</v>
      </c>
      <c r="C58" s="63" t="s">
        <v>45</v>
      </c>
      <c r="D58" s="58">
        <v>9</v>
      </c>
      <c r="E58" s="58">
        <v>20</v>
      </c>
      <c r="F58" s="58">
        <v>13</v>
      </c>
      <c r="G58" s="58"/>
      <c r="H58" s="58">
        <v>11</v>
      </c>
      <c r="I58" s="58">
        <v>13</v>
      </c>
      <c r="J58" s="58">
        <v>17</v>
      </c>
      <c r="K58" s="58">
        <v>13</v>
      </c>
      <c r="L58" s="58">
        <v>0</v>
      </c>
      <c r="M58" s="58">
        <v>12</v>
      </c>
      <c r="N58" s="58">
        <v>14</v>
      </c>
      <c r="O58" s="59">
        <f t="shared" si="12"/>
        <v>122</v>
      </c>
      <c r="P58" s="60">
        <f t="shared" si="13"/>
        <v>10</v>
      </c>
      <c r="Q58" s="59">
        <f t="shared" si="14"/>
        <v>0</v>
      </c>
      <c r="R58" s="59">
        <f t="shared" si="15"/>
        <v>9</v>
      </c>
      <c r="S58" s="59">
        <f t="shared" si="16"/>
        <v>0</v>
      </c>
      <c r="T58" s="59">
        <f t="shared" si="17"/>
        <v>0</v>
      </c>
      <c r="U58" s="59">
        <f t="shared" si="18"/>
        <v>113</v>
      </c>
      <c r="V58" s="59">
        <f t="shared" si="19"/>
        <v>20</v>
      </c>
      <c r="W58" s="61">
        <f t="shared" si="20"/>
        <v>1</v>
      </c>
    </row>
    <row r="59" spans="1:23">
      <c r="A59" s="55" t="s">
        <v>128</v>
      </c>
      <c r="B59" s="62" t="s">
        <v>129</v>
      </c>
      <c r="C59" s="63" t="s">
        <v>45</v>
      </c>
      <c r="D59" s="58">
        <v>11</v>
      </c>
      <c r="E59" s="58">
        <v>11</v>
      </c>
      <c r="F59" s="58">
        <v>18</v>
      </c>
      <c r="G59" s="58">
        <v>9</v>
      </c>
      <c r="H59" s="58">
        <v>8</v>
      </c>
      <c r="I59" s="58">
        <v>8</v>
      </c>
      <c r="J59" s="58">
        <v>9</v>
      </c>
      <c r="K59" s="58">
        <v>9</v>
      </c>
      <c r="L59" s="58">
        <v>0</v>
      </c>
      <c r="M59" s="58">
        <v>16</v>
      </c>
      <c r="N59" s="58">
        <v>15</v>
      </c>
      <c r="O59" s="59">
        <f t="shared" si="12"/>
        <v>114</v>
      </c>
      <c r="P59" s="60">
        <f t="shared" si="13"/>
        <v>11</v>
      </c>
      <c r="Q59" s="59">
        <f t="shared" si="14"/>
        <v>0</v>
      </c>
      <c r="R59" s="59">
        <f t="shared" si="15"/>
        <v>8</v>
      </c>
      <c r="S59" s="59">
        <f t="shared" si="16"/>
        <v>8</v>
      </c>
      <c r="T59" s="59">
        <f t="shared" si="17"/>
        <v>0</v>
      </c>
      <c r="U59" s="59">
        <f t="shared" si="18"/>
        <v>98</v>
      </c>
      <c r="V59" s="59">
        <f t="shared" si="19"/>
        <v>21</v>
      </c>
      <c r="W59" s="61">
        <f t="shared" si="20"/>
        <v>1</v>
      </c>
    </row>
    <row r="60" spans="1:23">
      <c r="A60" s="55" t="s">
        <v>130</v>
      </c>
      <c r="B60" s="62" t="s">
        <v>79</v>
      </c>
      <c r="C60" s="63" t="s">
        <v>64</v>
      </c>
      <c r="D60" s="58">
        <v>6</v>
      </c>
      <c r="E60" s="58"/>
      <c r="F60" s="58">
        <v>9</v>
      </c>
      <c r="G60" s="58">
        <v>17</v>
      </c>
      <c r="H60" s="58">
        <v>8</v>
      </c>
      <c r="I60" s="58">
        <v>16</v>
      </c>
      <c r="J60" s="58">
        <v>10</v>
      </c>
      <c r="K60" s="58">
        <v>16</v>
      </c>
      <c r="L60" s="58">
        <v>0</v>
      </c>
      <c r="M60" s="58"/>
      <c r="N60" s="58">
        <v>13</v>
      </c>
      <c r="O60" s="59">
        <f t="shared" si="12"/>
        <v>95</v>
      </c>
      <c r="P60" s="60">
        <f t="shared" si="13"/>
        <v>9</v>
      </c>
      <c r="Q60" s="59">
        <f t="shared" si="14"/>
        <v>0</v>
      </c>
      <c r="R60" s="59">
        <f t="shared" si="15"/>
        <v>0</v>
      </c>
      <c r="S60" s="59">
        <f t="shared" si="16"/>
        <v>0</v>
      </c>
      <c r="T60" s="59">
        <f t="shared" si="17"/>
        <v>0</v>
      </c>
      <c r="U60" s="59">
        <f t="shared" si="18"/>
        <v>95</v>
      </c>
      <c r="V60" s="59">
        <f t="shared" si="19"/>
        <v>22</v>
      </c>
      <c r="W60" s="61">
        <f t="shared" si="20"/>
        <v>1</v>
      </c>
    </row>
    <row r="61" spans="1:23">
      <c r="A61" s="55" t="s">
        <v>131</v>
      </c>
      <c r="B61" s="62" t="s">
        <v>132</v>
      </c>
      <c r="C61" s="63" t="s">
        <v>133</v>
      </c>
      <c r="D61" s="58">
        <v>7</v>
      </c>
      <c r="E61" s="58">
        <v>15</v>
      </c>
      <c r="F61" s="58">
        <v>9</v>
      </c>
      <c r="G61" s="58">
        <v>11</v>
      </c>
      <c r="H61" s="58">
        <v>18</v>
      </c>
      <c r="I61" s="58">
        <v>12</v>
      </c>
      <c r="J61" s="58"/>
      <c r="K61" s="58"/>
      <c r="L61" s="58">
        <v>0</v>
      </c>
      <c r="M61" s="58"/>
      <c r="N61" s="58">
        <v>17</v>
      </c>
      <c r="O61" s="59">
        <f t="shared" si="12"/>
        <v>89</v>
      </c>
      <c r="P61" s="60">
        <f t="shared" si="13"/>
        <v>8</v>
      </c>
      <c r="Q61" s="59">
        <f t="shared" si="14"/>
        <v>0</v>
      </c>
      <c r="R61" s="59">
        <f t="shared" si="15"/>
        <v>0</v>
      </c>
      <c r="S61" s="59">
        <f t="shared" si="16"/>
        <v>0</v>
      </c>
      <c r="T61" s="59">
        <f t="shared" si="17"/>
        <v>0</v>
      </c>
      <c r="U61" s="59">
        <f t="shared" si="18"/>
        <v>89</v>
      </c>
      <c r="V61" s="59">
        <f t="shared" si="19"/>
        <v>23</v>
      </c>
      <c r="W61" s="61">
        <f t="shared" si="20"/>
        <v>1</v>
      </c>
    </row>
    <row r="62" spans="1:23">
      <c r="A62" s="55" t="s">
        <v>134</v>
      </c>
      <c r="B62" s="62" t="s">
        <v>90</v>
      </c>
      <c r="C62" s="63" t="s">
        <v>133</v>
      </c>
      <c r="D62" s="58">
        <v>5</v>
      </c>
      <c r="E62" s="58">
        <v>11</v>
      </c>
      <c r="F62" s="58">
        <v>12</v>
      </c>
      <c r="G62" s="58"/>
      <c r="H62" s="58"/>
      <c r="I62" s="58">
        <v>15</v>
      </c>
      <c r="J62" s="58">
        <v>8</v>
      </c>
      <c r="K62" s="58">
        <v>8</v>
      </c>
      <c r="L62" s="58">
        <v>0</v>
      </c>
      <c r="M62" s="58">
        <v>11</v>
      </c>
      <c r="N62" s="58">
        <v>14</v>
      </c>
      <c r="O62" s="59">
        <f t="shared" si="12"/>
        <v>84</v>
      </c>
      <c r="P62" s="60">
        <f t="shared" si="13"/>
        <v>9</v>
      </c>
      <c r="Q62" s="59">
        <f t="shared" si="14"/>
        <v>0</v>
      </c>
      <c r="R62" s="59">
        <f t="shared" si="15"/>
        <v>0</v>
      </c>
      <c r="S62" s="59">
        <f t="shared" si="16"/>
        <v>0</v>
      </c>
      <c r="T62" s="59">
        <f t="shared" si="17"/>
        <v>0</v>
      </c>
      <c r="U62" s="59">
        <f t="shared" si="18"/>
        <v>84</v>
      </c>
      <c r="V62" s="59">
        <f t="shared" si="19"/>
        <v>24</v>
      </c>
      <c r="W62" s="61">
        <f t="shared" si="20"/>
        <v>1</v>
      </c>
    </row>
    <row r="63" spans="1:23">
      <c r="A63" s="55" t="s">
        <v>135</v>
      </c>
      <c r="B63" s="62" t="s">
        <v>102</v>
      </c>
      <c r="C63" s="63" t="s">
        <v>86</v>
      </c>
      <c r="D63" s="58">
        <v>12</v>
      </c>
      <c r="E63" s="58"/>
      <c r="F63" s="58">
        <v>16</v>
      </c>
      <c r="G63" s="58">
        <v>16</v>
      </c>
      <c r="H63" s="58">
        <v>6</v>
      </c>
      <c r="I63" s="58"/>
      <c r="J63" s="58"/>
      <c r="K63" s="58">
        <v>17</v>
      </c>
      <c r="L63" s="58"/>
      <c r="M63" s="58"/>
      <c r="N63" s="58">
        <v>16</v>
      </c>
      <c r="O63" s="59">
        <f t="shared" si="12"/>
        <v>83</v>
      </c>
      <c r="P63" s="60">
        <f t="shared" si="13"/>
        <v>6</v>
      </c>
      <c r="Q63" s="59">
        <f t="shared" si="14"/>
        <v>0</v>
      </c>
      <c r="R63" s="59">
        <f t="shared" si="15"/>
        <v>0</v>
      </c>
      <c r="S63" s="59">
        <f t="shared" si="16"/>
        <v>0</v>
      </c>
      <c r="T63" s="59">
        <f t="shared" si="17"/>
        <v>0</v>
      </c>
      <c r="U63" s="59">
        <f t="shared" si="18"/>
        <v>83</v>
      </c>
      <c r="V63" s="59">
        <f t="shared" si="19"/>
        <v>25</v>
      </c>
      <c r="W63" s="61" t="str">
        <f t="shared" si="20"/>
        <v/>
      </c>
    </row>
    <row r="64" spans="1:23">
      <c r="A64" s="55" t="s">
        <v>40</v>
      </c>
      <c r="B64" s="62" t="s">
        <v>136</v>
      </c>
      <c r="C64" s="63" t="s">
        <v>42</v>
      </c>
      <c r="D64" s="58">
        <v>9</v>
      </c>
      <c r="E64" s="58">
        <v>11</v>
      </c>
      <c r="F64" s="58">
        <v>14</v>
      </c>
      <c r="G64" s="58">
        <v>9</v>
      </c>
      <c r="H64" s="58">
        <v>9</v>
      </c>
      <c r="I64" s="58">
        <v>6</v>
      </c>
      <c r="J64" s="58">
        <v>10</v>
      </c>
      <c r="K64" s="58"/>
      <c r="L64" s="58">
        <v>0</v>
      </c>
      <c r="M64" s="58">
        <v>10</v>
      </c>
      <c r="N64" s="58">
        <v>9</v>
      </c>
      <c r="O64" s="59">
        <f t="shared" si="12"/>
        <v>87</v>
      </c>
      <c r="P64" s="60">
        <f t="shared" si="13"/>
        <v>10</v>
      </c>
      <c r="Q64" s="59">
        <f t="shared" si="14"/>
        <v>0</v>
      </c>
      <c r="R64" s="59">
        <f t="shared" si="15"/>
        <v>6</v>
      </c>
      <c r="S64" s="59">
        <f t="shared" si="16"/>
        <v>0</v>
      </c>
      <c r="T64" s="59">
        <f t="shared" si="17"/>
        <v>0</v>
      </c>
      <c r="U64" s="59">
        <f t="shared" si="18"/>
        <v>81</v>
      </c>
      <c r="V64" s="59">
        <f t="shared" si="19"/>
        <v>26</v>
      </c>
      <c r="W64" s="61">
        <f t="shared" si="20"/>
        <v>1</v>
      </c>
    </row>
    <row r="65" spans="1:23">
      <c r="A65" s="55" t="s">
        <v>137</v>
      </c>
      <c r="B65" s="62" t="s">
        <v>138</v>
      </c>
      <c r="C65" s="63" t="s">
        <v>58</v>
      </c>
      <c r="D65" s="58">
        <v>12</v>
      </c>
      <c r="E65" s="58">
        <v>10</v>
      </c>
      <c r="F65" s="58">
        <v>13</v>
      </c>
      <c r="G65" s="58">
        <v>10</v>
      </c>
      <c r="H65" s="58">
        <v>7</v>
      </c>
      <c r="I65" s="58">
        <v>9</v>
      </c>
      <c r="J65" s="58">
        <v>10</v>
      </c>
      <c r="K65" s="58"/>
      <c r="L65" s="58">
        <v>0</v>
      </c>
      <c r="M65" s="58"/>
      <c r="N65" s="58">
        <v>9</v>
      </c>
      <c r="O65" s="59">
        <f t="shared" si="12"/>
        <v>80</v>
      </c>
      <c r="P65" s="60">
        <f t="shared" si="13"/>
        <v>9</v>
      </c>
      <c r="Q65" s="59">
        <f t="shared" si="14"/>
        <v>0</v>
      </c>
      <c r="R65" s="59">
        <f t="shared" si="15"/>
        <v>0</v>
      </c>
      <c r="S65" s="59">
        <f t="shared" si="16"/>
        <v>0</v>
      </c>
      <c r="T65" s="59">
        <f t="shared" si="17"/>
        <v>0</v>
      </c>
      <c r="U65" s="59">
        <f t="shared" si="18"/>
        <v>80</v>
      </c>
      <c r="V65" s="59">
        <f t="shared" si="19"/>
        <v>27</v>
      </c>
      <c r="W65" s="61">
        <f t="shared" si="20"/>
        <v>1</v>
      </c>
    </row>
    <row r="66" spans="1:23">
      <c r="A66" s="55" t="s">
        <v>139</v>
      </c>
      <c r="B66" s="62" t="s">
        <v>140</v>
      </c>
      <c r="C66" s="63" t="s">
        <v>42</v>
      </c>
      <c r="D66" s="58">
        <v>10</v>
      </c>
      <c r="E66" s="58"/>
      <c r="F66" s="58">
        <v>13</v>
      </c>
      <c r="G66" s="58">
        <v>8</v>
      </c>
      <c r="H66" s="58">
        <v>4</v>
      </c>
      <c r="I66" s="58"/>
      <c r="J66" s="58">
        <v>14</v>
      </c>
      <c r="K66" s="58">
        <v>18</v>
      </c>
      <c r="L66" s="58">
        <v>0</v>
      </c>
      <c r="M66" s="58"/>
      <c r="N66" s="58">
        <v>13</v>
      </c>
      <c r="O66" s="59">
        <f t="shared" si="12"/>
        <v>80</v>
      </c>
      <c r="P66" s="60">
        <f t="shared" si="13"/>
        <v>8</v>
      </c>
      <c r="Q66" s="59">
        <f t="shared" si="14"/>
        <v>0</v>
      </c>
      <c r="R66" s="59">
        <f t="shared" si="15"/>
        <v>0</v>
      </c>
      <c r="S66" s="59">
        <f t="shared" si="16"/>
        <v>0</v>
      </c>
      <c r="T66" s="59">
        <f t="shared" si="17"/>
        <v>0</v>
      </c>
      <c r="U66" s="59">
        <f t="shared" si="18"/>
        <v>80</v>
      </c>
      <c r="V66" s="59">
        <f t="shared" si="19"/>
        <v>27</v>
      </c>
      <c r="W66" s="61">
        <f t="shared" si="20"/>
        <v>1</v>
      </c>
    </row>
    <row r="67" spans="1:23">
      <c r="A67" s="55" t="s">
        <v>141</v>
      </c>
      <c r="B67" s="62" t="s">
        <v>142</v>
      </c>
      <c r="C67" s="63" t="s">
        <v>103</v>
      </c>
      <c r="D67" s="58">
        <v>7</v>
      </c>
      <c r="E67" s="58">
        <v>8</v>
      </c>
      <c r="F67" s="58">
        <v>12</v>
      </c>
      <c r="G67" s="58">
        <v>8</v>
      </c>
      <c r="H67" s="58">
        <v>10</v>
      </c>
      <c r="I67" s="58">
        <v>6</v>
      </c>
      <c r="J67" s="58"/>
      <c r="K67" s="58">
        <v>9</v>
      </c>
      <c r="L67" s="58"/>
      <c r="M67" s="58"/>
      <c r="N67" s="58">
        <v>18</v>
      </c>
      <c r="O67" s="59">
        <f t="shared" si="12"/>
        <v>78</v>
      </c>
      <c r="P67" s="60">
        <f t="shared" si="13"/>
        <v>8</v>
      </c>
      <c r="Q67" s="59">
        <f t="shared" si="14"/>
        <v>0</v>
      </c>
      <c r="R67" s="59">
        <f t="shared" si="15"/>
        <v>0</v>
      </c>
      <c r="S67" s="59">
        <f t="shared" si="16"/>
        <v>0</v>
      </c>
      <c r="T67" s="59">
        <f t="shared" si="17"/>
        <v>0</v>
      </c>
      <c r="U67" s="59">
        <f t="shared" si="18"/>
        <v>78</v>
      </c>
      <c r="V67" s="59">
        <f t="shared" si="19"/>
        <v>29</v>
      </c>
      <c r="W67" s="61">
        <f t="shared" si="20"/>
        <v>1</v>
      </c>
    </row>
    <row r="68" spans="1:23">
      <c r="A68" s="55" t="s">
        <v>143</v>
      </c>
      <c r="B68" s="62" t="s">
        <v>105</v>
      </c>
      <c r="C68" s="63" t="s">
        <v>58</v>
      </c>
      <c r="D68" s="58">
        <v>8</v>
      </c>
      <c r="E68" s="58">
        <v>9</v>
      </c>
      <c r="F68" s="58">
        <v>8</v>
      </c>
      <c r="G68" s="58">
        <v>6</v>
      </c>
      <c r="H68" s="58">
        <v>11</v>
      </c>
      <c r="I68" s="58">
        <v>8</v>
      </c>
      <c r="J68" s="58">
        <v>11</v>
      </c>
      <c r="K68" s="58">
        <v>11</v>
      </c>
      <c r="L68" s="58">
        <v>0</v>
      </c>
      <c r="M68" s="58"/>
      <c r="N68" s="58">
        <v>11</v>
      </c>
      <c r="O68" s="59">
        <f t="shared" si="12"/>
        <v>83</v>
      </c>
      <c r="P68" s="60">
        <f t="shared" si="13"/>
        <v>10</v>
      </c>
      <c r="Q68" s="59">
        <f t="shared" si="14"/>
        <v>0</v>
      </c>
      <c r="R68" s="59">
        <f t="shared" si="15"/>
        <v>6</v>
      </c>
      <c r="S68" s="59">
        <f t="shared" si="16"/>
        <v>0</v>
      </c>
      <c r="T68" s="59">
        <f t="shared" si="17"/>
        <v>0</v>
      </c>
      <c r="U68" s="59">
        <f t="shared" si="18"/>
        <v>77</v>
      </c>
      <c r="V68" s="59">
        <f t="shared" si="19"/>
        <v>30</v>
      </c>
      <c r="W68" s="61">
        <f t="shared" si="20"/>
        <v>1</v>
      </c>
    </row>
    <row r="69" spans="1:23">
      <c r="A69" s="55" t="s">
        <v>144</v>
      </c>
      <c r="B69" s="62" t="s">
        <v>145</v>
      </c>
      <c r="C69" s="63" t="s">
        <v>146</v>
      </c>
      <c r="D69" s="58">
        <v>18</v>
      </c>
      <c r="E69" s="58">
        <v>6</v>
      </c>
      <c r="F69" s="58">
        <v>13</v>
      </c>
      <c r="G69" s="58">
        <v>16</v>
      </c>
      <c r="H69" s="58"/>
      <c r="I69" s="58">
        <v>12</v>
      </c>
      <c r="J69" s="58">
        <v>11</v>
      </c>
      <c r="K69" s="58"/>
      <c r="L69" s="58"/>
      <c r="M69" s="58"/>
      <c r="N69" s="58"/>
      <c r="O69" s="59">
        <f t="shared" si="12"/>
        <v>76</v>
      </c>
      <c r="P69" s="60">
        <f t="shared" si="13"/>
        <v>6</v>
      </c>
      <c r="Q69" s="59">
        <f t="shared" si="14"/>
        <v>0</v>
      </c>
      <c r="R69" s="59">
        <f t="shared" si="15"/>
        <v>0</v>
      </c>
      <c r="S69" s="59">
        <f t="shared" si="16"/>
        <v>0</v>
      </c>
      <c r="T69" s="59">
        <f t="shared" si="17"/>
        <v>0</v>
      </c>
      <c r="U69" s="59">
        <f t="shared" si="18"/>
        <v>76</v>
      </c>
      <c r="V69" s="59">
        <f t="shared" si="19"/>
        <v>31</v>
      </c>
      <c r="W69" s="61" t="str">
        <f t="shared" si="20"/>
        <v/>
      </c>
    </row>
    <row r="70" spans="1:23">
      <c r="A70" s="55" t="s">
        <v>147</v>
      </c>
      <c r="B70" s="62" t="s">
        <v>94</v>
      </c>
      <c r="C70" s="63" t="s">
        <v>58</v>
      </c>
      <c r="D70" s="58">
        <v>9</v>
      </c>
      <c r="E70" s="58">
        <v>15</v>
      </c>
      <c r="F70" s="58"/>
      <c r="G70" s="58">
        <v>10</v>
      </c>
      <c r="H70" s="58">
        <v>6</v>
      </c>
      <c r="I70" s="58"/>
      <c r="J70" s="58">
        <v>15</v>
      </c>
      <c r="K70" s="58">
        <v>8</v>
      </c>
      <c r="L70" s="58">
        <v>0</v>
      </c>
      <c r="M70" s="58"/>
      <c r="N70" s="58">
        <v>12</v>
      </c>
      <c r="O70" s="59">
        <f t="shared" si="12"/>
        <v>75</v>
      </c>
      <c r="P70" s="60">
        <f t="shared" si="13"/>
        <v>8</v>
      </c>
      <c r="Q70" s="59">
        <f t="shared" si="14"/>
        <v>0</v>
      </c>
      <c r="R70" s="59">
        <f t="shared" si="15"/>
        <v>0</v>
      </c>
      <c r="S70" s="59">
        <f t="shared" si="16"/>
        <v>0</v>
      </c>
      <c r="T70" s="59">
        <f t="shared" si="17"/>
        <v>0</v>
      </c>
      <c r="U70" s="59">
        <f t="shared" si="18"/>
        <v>75</v>
      </c>
      <c r="V70" s="59">
        <f t="shared" si="19"/>
        <v>32</v>
      </c>
      <c r="W70" s="61">
        <f t="shared" si="20"/>
        <v>1</v>
      </c>
    </row>
    <row r="71" spans="1:23">
      <c r="A71" s="55" t="s">
        <v>148</v>
      </c>
      <c r="B71" s="62" t="s">
        <v>94</v>
      </c>
      <c r="C71" s="63" t="s">
        <v>45</v>
      </c>
      <c r="D71" s="58">
        <v>13</v>
      </c>
      <c r="E71" s="58"/>
      <c r="F71" s="58">
        <v>15</v>
      </c>
      <c r="G71" s="58">
        <v>16</v>
      </c>
      <c r="H71" s="58">
        <v>18</v>
      </c>
      <c r="I71" s="58">
        <v>11</v>
      </c>
      <c r="J71" s="58"/>
      <c r="K71" s="58"/>
      <c r="L71" s="58">
        <v>0</v>
      </c>
      <c r="M71" s="58"/>
      <c r="N71" s="58"/>
      <c r="O71" s="59">
        <f t="shared" ref="O71:O102" si="21">SUM(D71:N71)</f>
        <v>73</v>
      </c>
      <c r="P71" s="60">
        <f t="shared" ref="P71:P102" si="22">COUNT(D71:N71)</f>
        <v>6</v>
      </c>
      <c r="Q71" s="59">
        <f t="shared" ref="Q71:Q102" si="23">IF(P71&lt;9,0,SMALL(D71:N71,1))</f>
        <v>0</v>
      </c>
      <c r="R71" s="59">
        <f t="shared" ref="R71:R102" si="24">IF(P71&lt;10,0,SMALL(D71:N71,2))</f>
        <v>0</v>
      </c>
      <c r="S71" s="59">
        <f t="shared" ref="S71:S102" si="25">IF(P71&lt;11,0,SMALL(D71:N71,3))</f>
        <v>0</v>
      </c>
      <c r="T71" s="59">
        <f t="shared" ref="T71:T102" si="26">IF(P71&lt;12,0,+SMALL(D71:N71,4))</f>
        <v>0</v>
      </c>
      <c r="U71" s="59">
        <f t="shared" ref="U71:U102" si="27">IF(EXCLUS=4,O71-Q71-R71-S71-T71,IF(EXCLUS=3,O71-Q71-R71-S71,IF(EXCLUS=2,O71-Q71-R71,IF(EXCLUS=1,O71-Q71))))</f>
        <v>73</v>
      </c>
      <c r="V71" s="59">
        <f t="shared" ref="V71:V102" si="28">+IF(+COUNT(D71:N71)&gt;0,RANK(U71,$U$39:$U$110,0),"")</f>
        <v>33</v>
      </c>
      <c r="W71" s="61" t="str">
        <f t="shared" ref="W71:W102" si="29">IF(P71&gt;MAXCOMPET-1,1,"")</f>
        <v/>
      </c>
    </row>
    <row r="72" spans="1:23">
      <c r="A72" s="55" t="s">
        <v>149</v>
      </c>
      <c r="B72" s="62" t="s">
        <v>150</v>
      </c>
      <c r="C72" s="63" t="s">
        <v>45</v>
      </c>
      <c r="D72" s="58">
        <v>11</v>
      </c>
      <c r="E72" s="58">
        <v>7</v>
      </c>
      <c r="F72" s="58"/>
      <c r="G72" s="58">
        <v>15</v>
      </c>
      <c r="H72" s="58">
        <v>9</v>
      </c>
      <c r="I72" s="58">
        <v>5</v>
      </c>
      <c r="J72" s="58">
        <v>9</v>
      </c>
      <c r="K72" s="58">
        <v>7</v>
      </c>
      <c r="L72" s="58">
        <v>0</v>
      </c>
      <c r="M72" s="58"/>
      <c r="N72" s="58">
        <v>8</v>
      </c>
      <c r="O72" s="59">
        <f t="shared" si="21"/>
        <v>71</v>
      </c>
      <c r="P72" s="60">
        <f t="shared" si="22"/>
        <v>9</v>
      </c>
      <c r="Q72" s="59">
        <f t="shared" si="23"/>
        <v>0</v>
      </c>
      <c r="R72" s="59">
        <f t="shared" si="24"/>
        <v>0</v>
      </c>
      <c r="S72" s="59">
        <f t="shared" si="25"/>
        <v>0</v>
      </c>
      <c r="T72" s="59">
        <f t="shared" si="26"/>
        <v>0</v>
      </c>
      <c r="U72" s="59">
        <f t="shared" si="27"/>
        <v>71</v>
      </c>
      <c r="V72" s="59">
        <f t="shared" si="28"/>
        <v>34</v>
      </c>
      <c r="W72" s="61">
        <f t="shared" si="29"/>
        <v>1</v>
      </c>
    </row>
    <row r="73" spans="1:23">
      <c r="A73" s="55" t="s">
        <v>151</v>
      </c>
      <c r="B73" s="62" t="s">
        <v>152</v>
      </c>
      <c r="C73" s="63" t="s">
        <v>42</v>
      </c>
      <c r="D73" s="58">
        <v>8</v>
      </c>
      <c r="E73" s="58">
        <v>14</v>
      </c>
      <c r="F73" s="58"/>
      <c r="G73" s="58"/>
      <c r="H73" s="58">
        <v>6</v>
      </c>
      <c r="I73" s="58"/>
      <c r="J73" s="58">
        <v>13</v>
      </c>
      <c r="K73" s="58">
        <v>8</v>
      </c>
      <c r="L73" s="58">
        <v>0</v>
      </c>
      <c r="M73" s="58">
        <v>7</v>
      </c>
      <c r="N73" s="58">
        <v>14</v>
      </c>
      <c r="O73" s="59">
        <f t="shared" si="21"/>
        <v>70</v>
      </c>
      <c r="P73" s="60">
        <f t="shared" si="22"/>
        <v>8</v>
      </c>
      <c r="Q73" s="59">
        <f t="shared" si="23"/>
        <v>0</v>
      </c>
      <c r="R73" s="59">
        <f t="shared" si="24"/>
        <v>0</v>
      </c>
      <c r="S73" s="59">
        <f t="shared" si="25"/>
        <v>0</v>
      </c>
      <c r="T73" s="59">
        <f t="shared" si="26"/>
        <v>0</v>
      </c>
      <c r="U73" s="59">
        <f t="shared" si="27"/>
        <v>70</v>
      </c>
      <c r="V73" s="59">
        <f t="shared" si="28"/>
        <v>35</v>
      </c>
      <c r="W73" s="61">
        <f t="shared" si="29"/>
        <v>1</v>
      </c>
    </row>
    <row r="74" spans="1:23">
      <c r="A74" s="55" t="s">
        <v>153</v>
      </c>
      <c r="B74" s="62" t="s">
        <v>154</v>
      </c>
      <c r="C74" s="63" t="s">
        <v>133</v>
      </c>
      <c r="D74" s="58">
        <v>7</v>
      </c>
      <c r="E74" s="58">
        <v>8</v>
      </c>
      <c r="F74" s="58">
        <v>11</v>
      </c>
      <c r="G74" s="58">
        <v>7</v>
      </c>
      <c r="H74" s="58"/>
      <c r="I74" s="58">
        <v>10</v>
      </c>
      <c r="J74" s="58">
        <v>6</v>
      </c>
      <c r="K74" s="58">
        <v>9</v>
      </c>
      <c r="L74" s="58"/>
      <c r="M74" s="58">
        <v>12</v>
      </c>
      <c r="N74" s="58"/>
      <c r="O74" s="59">
        <f t="shared" si="21"/>
        <v>70</v>
      </c>
      <c r="P74" s="60">
        <f t="shared" si="22"/>
        <v>8</v>
      </c>
      <c r="Q74" s="59">
        <f t="shared" si="23"/>
        <v>0</v>
      </c>
      <c r="R74" s="59">
        <f t="shared" si="24"/>
        <v>0</v>
      </c>
      <c r="S74" s="59">
        <f t="shared" si="25"/>
        <v>0</v>
      </c>
      <c r="T74" s="59">
        <f t="shared" si="26"/>
        <v>0</v>
      </c>
      <c r="U74" s="59">
        <f t="shared" si="27"/>
        <v>70</v>
      </c>
      <c r="V74" s="59">
        <f t="shared" si="28"/>
        <v>35</v>
      </c>
      <c r="W74" s="61">
        <f t="shared" si="29"/>
        <v>1</v>
      </c>
    </row>
    <row r="75" spans="1:23">
      <c r="A75" s="55" t="s">
        <v>155</v>
      </c>
      <c r="B75" s="62" t="s">
        <v>94</v>
      </c>
      <c r="C75" s="63" t="s">
        <v>156</v>
      </c>
      <c r="D75" s="58">
        <v>15</v>
      </c>
      <c r="E75" s="58"/>
      <c r="F75" s="58"/>
      <c r="G75" s="58">
        <v>13</v>
      </c>
      <c r="H75" s="58">
        <v>14</v>
      </c>
      <c r="I75" s="58">
        <v>15</v>
      </c>
      <c r="J75" s="58"/>
      <c r="K75" s="58">
        <v>12</v>
      </c>
      <c r="L75" s="58"/>
      <c r="M75" s="58"/>
      <c r="N75" s="58"/>
      <c r="O75" s="59">
        <f t="shared" si="21"/>
        <v>69</v>
      </c>
      <c r="P75" s="60">
        <f t="shared" si="22"/>
        <v>5</v>
      </c>
      <c r="Q75" s="59">
        <f t="shared" si="23"/>
        <v>0</v>
      </c>
      <c r="R75" s="59">
        <f t="shared" si="24"/>
        <v>0</v>
      </c>
      <c r="S75" s="59">
        <f t="shared" si="25"/>
        <v>0</v>
      </c>
      <c r="T75" s="59">
        <f t="shared" si="26"/>
        <v>0</v>
      </c>
      <c r="U75" s="59">
        <f t="shared" si="27"/>
        <v>69</v>
      </c>
      <c r="V75" s="59">
        <f t="shared" si="28"/>
        <v>37</v>
      </c>
      <c r="W75" s="61" t="str">
        <f t="shared" si="29"/>
        <v/>
      </c>
    </row>
    <row r="76" spans="1:23">
      <c r="A76" s="55" t="s">
        <v>157</v>
      </c>
      <c r="B76" s="62" t="s">
        <v>158</v>
      </c>
      <c r="C76" s="63" t="s">
        <v>42</v>
      </c>
      <c r="D76" s="58">
        <v>3</v>
      </c>
      <c r="E76" s="58">
        <v>11</v>
      </c>
      <c r="F76" s="58">
        <v>9</v>
      </c>
      <c r="G76" s="58">
        <v>5</v>
      </c>
      <c r="H76" s="58">
        <v>7</v>
      </c>
      <c r="I76" s="58">
        <v>6</v>
      </c>
      <c r="J76" s="58">
        <v>11</v>
      </c>
      <c r="K76" s="58">
        <v>7</v>
      </c>
      <c r="L76" s="58">
        <v>0</v>
      </c>
      <c r="M76" s="58">
        <v>13</v>
      </c>
      <c r="N76" s="58"/>
      <c r="O76" s="59">
        <f t="shared" si="21"/>
        <v>72</v>
      </c>
      <c r="P76" s="60">
        <f t="shared" si="22"/>
        <v>10</v>
      </c>
      <c r="Q76" s="59">
        <f t="shared" si="23"/>
        <v>0</v>
      </c>
      <c r="R76" s="59">
        <f t="shared" si="24"/>
        <v>3</v>
      </c>
      <c r="S76" s="59">
        <f t="shared" si="25"/>
        <v>0</v>
      </c>
      <c r="T76" s="59">
        <f t="shared" si="26"/>
        <v>0</v>
      </c>
      <c r="U76" s="59">
        <f t="shared" si="27"/>
        <v>69</v>
      </c>
      <c r="V76" s="59">
        <f t="shared" si="28"/>
        <v>37</v>
      </c>
      <c r="W76" s="61">
        <f t="shared" si="29"/>
        <v>1</v>
      </c>
    </row>
    <row r="77" spans="1:23">
      <c r="A77" s="55" t="s">
        <v>159</v>
      </c>
      <c r="B77" s="62" t="s">
        <v>160</v>
      </c>
      <c r="C77" s="63" t="s">
        <v>146</v>
      </c>
      <c r="D77" s="58">
        <v>8</v>
      </c>
      <c r="E77" s="58">
        <v>16</v>
      </c>
      <c r="F77" s="58">
        <v>13</v>
      </c>
      <c r="G77" s="58">
        <v>13</v>
      </c>
      <c r="H77" s="58"/>
      <c r="I77" s="58">
        <v>6</v>
      </c>
      <c r="J77" s="58"/>
      <c r="K77" s="58"/>
      <c r="L77" s="58"/>
      <c r="M77" s="58"/>
      <c r="N77" s="58">
        <v>12</v>
      </c>
      <c r="O77" s="59">
        <f t="shared" si="21"/>
        <v>68</v>
      </c>
      <c r="P77" s="60">
        <f t="shared" si="22"/>
        <v>6</v>
      </c>
      <c r="Q77" s="59">
        <f t="shared" si="23"/>
        <v>0</v>
      </c>
      <c r="R77" s="59">
        <f t="shared" si="24"/>
        <v>0</v>
      </c>
      <c r="S77" s="59">
        <f t="shared" si="25"/>
        <v>0</v>
      </c>
      <c r="T77" s="59">
        <f t="shared" si="26"/>
        <v>0</v>
      </c>
      <c r="U77" s="59">
        <f t="shared" si="27"/>
        <v>68</v>
      </c>
      <c r="V77" s="59">
        <f t="shared" si="28"/>
        <v>39</v>
      </c>
      <c r="W77" s="61" t="str">
        <f t="shared" si="29"/>
        <v/>
      </c>
    </row>
    <row r="78" spans="1:23">
      <c r="A78" s="55" t="s">
        <v>161</v>
      </c>
      <c r="B78" s="62" t="s">
        <v>162</v>
      </c>
      <c r="C78" s="63" t="s">
        <v>146</v>
      </c>
      <c r="D78" s="58">
        <v>25</v>
      </c>
      <c r="E78" s="58"/>
      <c r="F78" s="58">
        <v>18</v>
      </c>
      <c r="G78" s="58"/>
      <c r="H78" s="58"/>
      <c r="I78" s="58">
        <v>24</v>
      </c>
      <c r="J78" s="58"/>
      <c r="K78" s="58"/>
      <c r="L78" s="58"/>
      <c r="M78" s="58"/>
      <c r="N78" s="58"/>
      <c r="O78" s="59">
        <f t="shared" si="21"/>
        <v>67</v>
      </c>
      <c r="P78" s="60">
        <f t="shared" si="22"/>
        <v>3</v>
      </c>
      <c r="Q78" s="59">
        <f t="shared" si="23"/>
        <v>0</v>
      </c>
      <c r="R78" s="59">
        <f t="shared" si="24"/>
        <v>0</v>
      </c>
      <c r="S78" s="59">
        <f t="shared" si="25"/>
        <v>0</v>
      </c>
      <c r="T78" s="59">
        <f t="shared" si="26"/>
        <v>0</v>
      </c>
      <c r="U78" s="59">
        <f t="shared" si="27"/>
        <v>67</v>
      </c>
      <c r="V78" s="59">
        <f t="shared" si="28"/>
        <v>40</v>
      </c>
      <c r="W78" s="61" t="str">
        <f t="shared" si="29"/>
        <v/>
      </c>
    </row>
    <row r="79" spans="1:23">
      <c r="A79" s="83" t="s">
        <v>163</v>
      </c>
      <c r="B79" s="84" t="s">
        <v>164</v>
      </c>
      <c r="C79" s="85" t="s">
        <v>165</v>
      </c>
      <c r="D79" s="58">
        <v>5</v>
      </c>
      <c r="E79" s="58"/>
      <c r="F79" s="58">
        <v>16</v>
      </c>
      <c r="G79" s="58">
        <v>8</v>
      </c>
      <c r="H79" s="58">
        <v>13</v>
      </c>
      <c r="I79" s="58">
        <v>15</v>
      </c>
      <c r="J79" s="58">
        <v>8</v>
      </c>
      <c r="K79" s="58"/>
      <c r="L79" s="58"/>
      <c r="M79" s="58"/>
      <c r="N79" s="58"/>
      <c r="O79" s="59">
        <f t="shared" si="21"/>
        <v>65</v>
      </c>
      <c r="P79" s="60">
        <f t="shared" si="22"/>
        <v>6</v>
      </c>
      <c r="Q79" s="59">
        <f t="shared" si="23"/>
        <v>0</v>
      </c>
      <c r="R79" s="59">
        <f t="shared" si="24"/>
        <v>0</v>
      </c>
      <c r="S79" s="59">
        <f t="shared" si="25"/>
        <v>0</v>
      </c>
      <c r="T79" s="59">
        <f t="shared" si="26"/>
        <v>0</v>
      </c>
      <c r="U79" s="59">
        <f t="shared" si="27"/>
        <v>65</v>
      </c>
      <c r="V79" s="59">
        <f t="shared" si="28"/>
        <v>41</v>
      </c>
      <c r="W79" s="61" t="str">
        <f t="shared" si="29"/>
        <v/>
      </c>
    </row>
    <row r="80" spans="1:23">
      <c r="A80" s="55" t="s">
        <v>166</v>
      </c>
      <c r="B80" s="62" t="s">
        <v>119</v>
      </c>
      <c r="C80" s="63" t="s">
        <v>61</v>
      </c>
      <c r="D80" s="58"/>
      <c r="E80" s="58">
        <v>8</v>
      </c>
      <c r="F80" s="58"/>
      <c r="G80" s="58">
        <v>8</v>
      </c>
      <c r="H80" s="58">
        <v>10</v>
      </c>
      <c r="I80" s="58">
        <v>10</v>
      </c>
      <c r="J80" s="58">
        <v>8</v>
      </c>
      <c r="K80" s="58">
        <v>12</v>
      </c>
      <c r="L80" s="58"/>
      <c r="M80" s="58">
        <v>9</v>
      </c>
      <c r="N80" s="58"/>
      <c r="O80" s="59">
        <f t="shared" si="21"/>
        <v>65</v>
      </c>
      <c r="P80" s="60">
        <f t="shared" si="22"/>
        <v>7</v>
      </c>
      <c r="Q80" s="59">
        <f t="shared" si="23"/>
        <v>0</v>
      </c>
      <c r="R80" s="59">
        <f t="shared" si="24"/>
        <v>0</v>
      </c>
      <c r="S80" s="59">
        <f t="shared" si="25"/>
        <v>0</v>
      </c>
      <c r="T80" s="59">
        <f t="shared" si="26"/>
        <v>0</v>
      </c>
      <c r="U80" s="59">
        <f t="shared" si="27"/>
        <v>65</v>
      </c>
      <c r="V80" s="59">
        <f t="shared" si="28"/>
        <v>41</v>
      </c>
      <c r="W80" s="61" t="str">
        <f t="shared" si="29"/>
        <v/>
      </c>
    </row>
    <row r="81" spans="1:23">
      <c r="A81" s="55" t="s">
        <v>167</v>
      </c>
      <c r="B81" s="62" t="s">
        <v>108</v>
      </c>
      <c r="C81" s="63" t="s">
        <v>168</v>
      </c>
      <c r="D81" s="58">
        <v>10</v>
      </c>
      <c r="E81" s="58">
        <v>10</v>
      </c>
      <c r="F81" s="58"/>
      <c r="G81" s="58">
        <v>11</v>
      </c>
      <c r="H81" s="58">
        <v>9</v>
      </c>
      <c r="I81" s="58">
        <v>9</v>
      </c>
      <c r="J81" s="58">
        <v>15</v>
      </c>
      <c r="K81" s="58"/>
      <c r="L81" s="58"/>
      <c r="M81" s="58"/>
      <c r="N81" s="58"/>
      <c r="O81" s="59">
        <f t="shared" si="21"/>
        <v>64</v>
      </c>
      <c r="P81" s="60">
        <f t="shared" si="22"/>
        <v>6</v>
      </c>
      <c r="Q81" s="59">
        <f t="shared" si="23"/>
        <v>0</v>
      </c>
      <c r="R81" s="59">
        <f t="shared" si="24"/>
        <v>0</v>
      </c>
      <c r="S81" s="59">
        <f t="shared" si="25"/>
        <v>0</v>
      </c>
      <c r="T81" s="59">
        <f t="shared" si="26"/>
        <v>0</v>
      </c>
      <c r="U81" s="59">
        <f t="shared" si="27"/>
        <v>64</v>
      </c>
      <c r="V81" s="59">
        <f t="shared" si="28"/>
        <v>43</v>
      </c>
      <c r="W81" s="61" t="str">
        <f t="shared" si="29"/>
        <v/>
      </c>
    </row>
    <row r="82" spans="1:23">
      <c r="A82" s="55" t="s">
        <v>169</v>
      </c>
      <c r="B82" s="62" t="s">
        <v>170</v>
      </c>
      <c r="C82" s="63" t="s">
        <v>42</v>
      </c>
      <c r="D82" s="58"/>
      <c r="E82" s="58"/>
      <c r="F82" s="58">
        <v>19</v>
      </c>
      <c r="G82" s="58">
        <v>12</v>
      </c>
      <c r="H82" s="58">
        <v>9</v>
      </c>
      <c r="I82" s="58">
        <v>12</v>
      </c>
      <c r="J82" s="58">
        <v>11</v>
      </c>
      <c r="K82" s="58"/>
      <c r="L82" s="58">
        <v>0</v>
      </c>
      <c r="M82" s="58"/>
      <c r="N82" s="58"/>
      <c r="O82" s="59">
        <f t="shared" si="21"/>
        <v>63</v>
      </c>
      <c r="P82" s="60">
        <f t="shared" si="22"/>
        <v>6</v>
      </c>
      <c r="Q82" s="59">
        <f t="shared" si="23"/>
        <v>0</v>
      </c>
      <c r="R82" s="59">
        <f t="shared" si="24"/>
        <v>0</v>
      </c>
      <c r="S82" s="59">
        <f t="shared" si="25"/>
        <v>0</v>
      </c>
      <c r="T82" s="59">
        <f t="shared" si="26"/>
        <v>0</v>
      </c>
      <c r="U82" s="59">
        <f t="shared" si="27"/>
        <v>63</v>
      </c>
      <c r="V82" s="59">
        <f t="shared" si="28"/>
        <v>44</v>
      </c>
      <c r="W82" s="61" t="str">
        <f t="shared" si="29"/>
        <v/>
      </c>
    </row>
    <row r="83" spans="1:23">
      <c r="A83" s="55" t="s">
        <v>171</v>
      </c>
      <c r="B83" s="62" t="s">
        <v>172</v>
      </c>
      <c r="C83" s="63" t="s">
        <v>45</v>
      </c>
      <c r="D83" s="58">
        <v>11</v>
      </c>
      <c r="E83" s="58">
        <v>15</v>
      </c>
      <c r="F83" s="58">
        <v>13</v>
      </c>
      <c r="G83" s="58">
        <v>9</v>
      </c>
      <c r="H83" s="58"/>
      <c r="I83" s="58">
        <v>11</v>
      </c>
      <c r="J83" s="58"/>
      <c r="K83" s="58"/>
      <c r="L83" s="58"/>
      <c r="M83" s="58"/>
      <c r="N83" s="58"/>
      <c r="O83" s="59">
        <f t="shared" si="21"/>
        <v>59</v>
      </c>
      <c r="P83" s="60">
        <f t="shared" si="22"/>
        <v>5</v>
      </c>
      <c r="Q83" s="59">
        <f t="shared" si="23"/>
        <v>0</v>
      </c>
      <c r="R83" s="59">
        <f t="shared" si="24"/>
        <v>0</v>
      </c>
      <c r="S83" s="59">
        <f t="shared" si="25"/>
        <v>0</v>
      </c>
      <c r="T83" s="59">
        <f t="shared" si="26"/>
        <v>0</v>
      </c>
      <c r="U83" s="59">
        <f t="shared" si="27"/>
        <v>59</v>
      </c>
      <c r="V83" s="59">
        <f t="shared" si="28"/>
        <v>45</v>
      </c>
      <c r="W83" s="61" t="str">
        <f t="shared" si="29"/>
        <v/>
      </c>
    </row>
    <row r="84" spans="1:23">
      <c r="A84" s="55" t="s">
        <v>173</v>
      </c>
      <c r="B84" s="62" t="s">
        <v>174</v>
      </c>
      <c r="C84" s="63" t="s">
        <v>42</v>
      </c>
      <c r="D84" s="58"/>
      <c r="E84" s="58"/>
      <c r="F84" s="58">
        <v>14</v>
      </c>
      <c r="G84" s="58">
        <v>10</v>
      </c>
      <c r="H84" s="58">
        <v>14</v>
      </c>
      <c r="I84" s="58"/>
      <c r="J84" s="58"/>
      <c r="K84" s="58">
        <v>15</v>
      </c>
      <c r="L84" s="58"/>
      <c r="M84" s="58"/>
      <c r="N84" s="58"/>
      <c r="O84" s="59">
        <f t="shared" si="21"/>
        <v>53</v>
      </c>
      <c r="P84" s="60">
        <f t="shared" si="22"/>
        <v>4</v>
      </c>
      <c r="Q84" s="59">
        <f t="shared" si="23"/>
        <v>0</v>
      </c>
      <c r="R84" s="59">
        <f t="shared" si="24"/>
        <v>0</v>
      </c>
      <c r="S84" s="59">
        <f t="shared" si="25"/>
        <v>0</v>
      </c>
      <c r="T84" s="59">
        <f t="shared" si="26"/>
        <v>0</v>
      </c>
      <c r="U84" s="59">
        <f t="shared" si="27"/>
        <v>53</v>
      </c>
      <c r="V84" s="59">
        <f t="shared" si="28"/>
        <v>46</v>
      </c>
      <c r="W84" s="61" t="str">
        <f t="shared" si="29"/>
        <v/>
      </c>
    </row>
    <row r="85" spans="1:23">
      <c r="A85" s="55" t="s">
        <v>175</v>
      </c>
      <c r="B85" s="62" t="s">
        <v>176</v>
      </c>
      <c r="C85" s="63" t="s">
        <v>42</v>
      </c>
      <c r="D85" s="58"/>
      <c r="E85" s="58">
        <v>14</v>
      </c>
      <c r="F85" s="58">
        <v>13</v>
      </c>
      <c r="G85" s="58">
        <v>5</v>
      </c>
      <c r="H85" s="58">
        <v>8</v>
      </c>
      <c r="I85" s="58">
        <v>5</v>
      </c>
      <c r="J85" s="58"/>
      <c r="K85" s="58">
        <v>7</v>
      </c>
      <c r="L85" s="58">
        <v>0</v>
      </c>
      <c r="M85" s="58"/>
      <c r="N85" s="58"/>
      <c r="O85" s="59">
        <f t="shared" si="21"/>
        <v>52</v>
      </c>
      <c r="P85" s="60">
        <f t="shared" si="22"/>
        <v>7</v>
      </c>
      <c r="Q85" s="59">
        <f t="shared" si="23"/>
        <v>0</v>
      </c>
      <c r="R85" s="59">
        <f t="shared" si="24"/>
        <v>0</v>
      </c>
      <c r="S85" s="59">
        <f t="shared" si="25"/>
        <v>0</v>
      </c>
      <c r="T85" s="59">
        <f t="shared" si="26"/>
        <v>0</v>
      </c>
      <c r="U85" s="59">
        <f t="shared" si="27"/>
        <v>52</v>
      </c>
      <c r="V85" s="59">
        <f t="shared" si="28"/>
        <v>47</v>
      </c>
      <c r="W85" s="61" t="str">
        <f t="shared" si="29"/>
        <v/>
      </c>
    </row>
    <row r="86" spans="1:23">
      <c r="A86" s="55" t="s">
        <v>177</v>
      </c>
      <c r="B86" s="62" t="s">
        <v>119</v>
      </c>
      <c r="C86" s="63" t="s">
        <v>45</v>
      </c>
      <c r="D86" s="58"/>
      <c r="E86" s="58"/>
      <c r="F86" s="58"/>
      <c r="G86" s="58">
        <v>14</v>
      </c>
      <c r="H86" s="58">
        <v>7</v>
      </c>
      <c r="I86" s="58">
        <v>5</v>
      </c>
      <c r="J86" s="58">
        <v>10</v>
      </c>
      <c r="K86" s="58">
        <v>7</v>
      </c>
      <c r="L86" s="58"/>
      <c r="M86" s="58">
        <v>8</v>
      </c>
      <c r="N86" s="58"/>
      <c r="O86" s="59">
        <f t="shared" si="21"/>
        <v>51</v>
      </c>
      <c r="P86" s="60">
        <f t="shared" si="22"/>
        <v>6</v>
      </c>
      <c r="Q86" s="59">
        <f t="shared" si="23"/>
        <v>0</v>
      </c>
      <c r="R86" s="59">
        <f t="shared" si="24"/>
        <v>0</v>
      </c>
      <c r="S86" s="59">
        <f t="shared" si="25"/>
        <v>0</v>
      </c>
      <c r="T86" s="59">
        <f t="shared" si="26"/>
        <v>0</v>
      </c>
      <c r="U86" s="59">
        <f t="shared" si="27"/>
        <v>51</v>
      </c>
      <c r="V86" s="59">
        <f t="shared" si="28"/>
        <v>48</v>
      </c>
      <c r="W86" s="61" t="str">
        <f t="shared" si="29"/>
        <v/>
      </c>
    </row>
    <row r="87" spans="1:23">
      <c r="A87" s="55" t="s">
        <v>178</v>
      </c>
      <c r="B87" s="62" t="s">
        <v>179</v>
      </c>
      <c r="C87" s="63" t="s">
        <v>42</v>
      </c>
      <c r="D87" s="58"/>
      <c r="E87" s="58"/>
      <c r="F87" s="58">
        <v>22</v>
      </c>
      <c r="G87" s="58">
        <v>10</v>
      </c>
      <c r="H87" s="58">
        <v>8</v>
      </c>
      <c r="I87" s="58"/>
      <c r="J87" s="58">
        <v>10</v>
      </c>
      <c r="K87" s="58"/>
      <c r="L87" s="58"/>
      <c r="M87" s="58"/>
      <c r="N87" s="58"/>
      <c r="O87" s="59">
        <f t="shared" si="21"/>
        <v>50</v>
      </c>
      <c r="P87" s="60">
        <f t="shared" si="22"/>
        <v>4</v>
      </c>
      <c r="Q87" s="59">
        <f t="shared" si="23"/>
        <v>0</v>
      </c>
      <c r="R87" s="59">
        <f t="shared" si="24"/>
        <v>0</v>
      </c>
      <c r="S87" s="59">
        <f t="shared" si="25"/>
        <v>0</v>
      </c>
      <c r="T87" s="59">
        <f t="shared" si="26"/>
        <v>0</v>
      </c>
      <c r="U87" s="59">
        <f t="shared" si="27"/>
        <v>50</v>
      </c>
      <c r="V87" s="59">
        <f t="shared" si="28"/>
        <v>49</v>
      </c>
      <c r="W87" s="61" t="str">
        <f t="shared" si="29"/>
        <v/>
      </c>
    </row>
    <row r="88" spans="1:23">
      <c r="A88" s="55" t="s">
        <v>180</v>
      </c>
      <c r="B88" s="62" t="s">
        <v>181</v>
      </c>
      <c r="C88" s="63" t="s">
        <v>45</v>
      </c>
      <c r="D88" s="58">
        <v>16</v>
      </c>
      <c r="E88" s="58"/>
      <c r="F88" s="58">
        <v>12</v>
      </c>
      <c r="G88" s="58"/>
      <c r="H88" s="58"/>
      <c r="I88" s="58">
        <v>7</v>
      </c>
      <c r="J88" s="58">
        <v>11</v>
      </c>
      <c r="K88" s="58"/>
      <c r="L88" s="58"/>
      <c r="M88" s="58"/>
      <c r="N88" s="58"/>
      <c r="O88" s="59">
        <f t="shared" si="21"/>
        <v>46</v>
      </c>
      <c r="P88" s="60">
        <f t="shared" si="22"/>
        <v>4</v>
      </c>
      <c r="Q88" s="59">
        <f t="shared" si="23"/>
        <v>0</v>
      </c>
      <c r="R88" s="59">
        <f t="shared" si="24"/>
        <v>0</v>
      </c>
      <c r="S88" s="59">
        <f t="shared" si="25"/>
        <v>0</v>
      </c>
      <c r="T88" s="59">
        <f t="shared" si="26"/>
        <v>0</v>
      </c>
      <c r="U88" s="59">
        <f t="shared" si="27"/>
        <v>46</v>
      </c>
      <c r="V88" s="59">
        <f t="shared" si="28"/>
        <v>50</v>
      </c>
      <c r="W88" s="61" t="str">
        <f t="shared" si="29"/>
        <v/>
      </c>
    </row>
    <row r="89" spans="1:23">
      <c r="A89" s="55" t="s">
        <v>182</v>
      </c>
      <c r="B89" s="62" t="s">
        <v>183</v>
      </c>
      <c r="C89" s="63" t="s">
        <v>58</v>
      </c>
      <c r="D89" s="58"/>
      <c r="E89" s="58"/>
      <c r="F89" s="58"/>
      <c r="G89" s="58">
        <v>24</v>
      </c>
      <c r="H89" s="58"/>
      <c r="I89" s="58"/>
      <c r="J89" s="58">
        <v>20</v>
      </c>
      <c r="K89" s="58"/>
      <c r="L89" s="58"/>
      <c r="M89" s="58"/>
      <c r="N89" s="58"/>
      <c r="O89" s="59">
        <f t="shared" si="21"/>
        <v>44</v>
      </c>
      <c r="P89" s="60">
        <f t="shared" si="22"/>
        <v>2</v>
      </c>
      <c r="Q89" s="59">
        <f t="shared" si="23"/>
        <v>0</v>
      </c>
      <c r="R89" s="59">
        <f t="shared" si="24"/>
        <v>0</v>
      </c>
      <c r="S89" s="59">
        <f t="shared" si="25"/>
        <v>0</v>
      </c>
      <c r="T89" s="59">
        <f t="shared" si="26"/>
        <v>0</v>
      </c>
      <c r="U89" s="59">
        <f t="shared" si="27"/>
        <v>44</v>
      </c>
      <c r="V89" s="59">
        <f t="shared" si="28"/>
        <v>51</v>
      </c>
      <c r="W89" s="61" t="str">
        <f t="shared" si="29"/>
        <v/>
      </c>
    </row>
    <row r="90" spans="1:23">
      <c r="A90" s="62" t="s">
        <v>184</v>
      </c>
      <c r="B90" s="62" t="s">
        <v>94</v>
      </c>
      <c r="C90" s="63" t="s">
        <v>168</v>
      </c>
      <c r="D90" s="58">
        <v>15</v>
      </c>
      <c r="E90" s="58">
        <v>13</v>
      </c>
      <c r="F90" s="58"/>
      <c r="G90" s="58"/>
      <c r="H90" s="58"/>
      <c r="I90" s="58"/>
      <c r="J90" s="58"/>
      <c r="K90" s="58"/>
      <c r="L90" s="58"/>
      <c r="M90" s="58">
        <v>14</v>
      </c>
      <c r="N90" s="58"/>
      <c r="O90" s="59">
        <f t="shared" si="21"/>
        <v>42</v>
      </c>
      <c r="P90" s="60">
        <f t="shared" si="22"/>
        <v>3</v>
      </c>
      <c r="Q90" s="59">
        <f t="shared" si="23"/>
        <v>0</v>
      </c>
      <c r="R90" s="59">
        <f t="shared" si="24"/>
        <v>0</v>
      </c>
      <c r="S90" s="59">
        <f t="shared" si="25"/>
        <v>0</v>
      </c>
      <c r="T90" s="59">
        <f t="shared" si="26"/>
        <v>0</v>
      </c>
      <c r="U90" s="59">
        <f t="shared" si="27"/>
        <v>42</v>
      </c>
      <c r="V90" s="59">
        <f t="shared" si="28"/>
        <v>52</v>
      </c>
      <c r="W90" s="61" t="str">
        <f t="shared" si="29"/>
        <v/>
      </c>
    </row>
    <row r="91" spans="1:23">
      <c r="A91" s="55" t="s">
        <v>185</v>
      </c>
      <c r="B91" s="62" t="s">
        <v>100</v>
      </c>
      <c r="C91" s="63" t="s">
        <v>45</v>
      </c>
      <c r="D91" s="58">
        <v>11</v>
      </c>
      <c r="E91" s="58"/>
      <c r="F91" s="58">
        <v>9</v>
      </c>
      <c r="G91" s="58"/>
      <c r="H91" s="58">
        <v>8</v>
      </c>
      <c r="I91" s="58"/>
      <c r="J91" s="58">
        <v>11</v>
      </c>
      <c r="K91" s="58"/>
      <c r="L91" s="58">
        <v>0</v>
      </c>
      <c r="M91" s="58"/>
      <c r="N91" s="58"/>
      <c r="O91" s="59">
        <f t="shared" si="21"/>
        <v>39</v>
      </c>
      <c r="P91" s="60">
        <f t="shared" si="22"/>
        <v>5</v>
      </c>
      <c r="Q91" s="59">
        <f t="shared" si="23"/>
        <v>0</v>
      </c>
      <c r="R91" s="59">
        <f t="shared" si="24"/>
        <v>0</v>
      </c>
      <c r="S91" s="59">
        <f t="shared" si="25"/>
        <v>0</v>
      </c>
      <c r="T91" s="59">
        <f t="shared" si="26"/>
        <v>0</v>
      </c>
      <c r="U91" s="59">
        <f t="shared" si="27"/>
        <v>39</v>
      </c>
      <c r="V91" s="59">
        <f t="shared" si="28"/>
        <v>53</v>
      </c>
      <c r="W91" s="61" t="str">
        <f t="shared" si="29"/>
        <v/>
      </c>
    </row>
    <row r="92" spans="1:23">
      <c r="A92" s="55" t="s">
        <v>186</v>
      </c>
      <c r="B92" s="62" t="s">
        <v>119</v>
      </c>
      <c r="C92" s="63" t="s">
        <v>187</v>
      </c>
      <c r="D92" s="58">
        <v>7</v>
      </c>
      <c r="E92" s="58">
        <v>4</v>
      </c>
      <c r="F92" s="58">
        <v>4</v>
      </c>
      <c r="G92" s="58">
        <v>2</v>
      </c>
      <c r="H92" s="58">
        <v>1</v>
      </c>
      <c r="I92" s="58">
        <v>2</v>
      </c>
      <c r="J92" s="58">
        <v>9</v>
      </c>
      <c r="K92" s="58">
        <v>3</v>
      </c>
      <c r="L92" s="58">
        <v>0</v>
      </c>
      <c r="M92" s="58"/>
      <c r="N92" s="58">
        <v>8</v>
      </c>
      <c r="O92" s="59">
        <f t="shared" si="21"/>
        <v>40</v>
      </c>
      <c r="P92" s="60">
        <f t="shared" si="22"/>
        <v>10</v>
      </c>
      <c r="Q92" s="59">
        <f t="shared" si="23"/>
        <v>0</v>
      </c>
      <c r="R92" s="59">
        <f t="shared" si="24"/>
        <v>1</v>
      </c>
      <c r="S92" s="59">
        <f t="shared" si="25"/>
        <v>0</v>
      </c>
      <c r="T92" s="59">
        <f t="shared" si="26"/>
        <v>0</v>
      </c>
      <c r="U92" s="59">
        <f t="shared" si="27"/>
        <v>39</v>
      </c>
      <c r="V92" s="59">
        <f t="shared" si="28"/>
        <v>53</v>
      </c>
      <c r="W92" s="61">
        <f t="shared" si="29"/>
        <v>1</v>
      </c>
    </row>
    <row r="93" spans="1:23">
      <c r="A93" s="55" t="s">
        <v>188</v>
      </c>
      <c r="B93" s="62" t="s">
        <v>189</v>
      </c>
      <c r="C93" s="63" t="s">
        <v>58</v>
      </c>
      <c r="D93" s="58">
        <v>10</v>
      </c>
      <c r="E93" s="58"/>
      <c r="F93" s="58">
        <v>17</v>
      </c>
      <c r="G93" s="58"/>
      <c r="H93" s="58"/>
      <c r="I93" s="58">
        <v>9</v>
      </c>
      <c r="J93" s="58"/>
      <c r="K93" s="58"/>
      <c r="L93" s="58"/>
      <c r="M93" s="58"/>
      <c r="N93" s="58"/>
      <c r="O93" s="59">
        <f t="shared" si="21"/>
        <v>36</v>
      </c>
      <c r="P93" s="60">
        <f t="shared" si="22"/>
        <v>3</v>
      </c>
      <c r="Q93" s="59">
        <f t="shared" si="23"/>
        <v>0</v>
      </c>
      <c r="R93" s="59">
        <f t="shared" si="24"/>
        <v>0</v>
      </c>
      <c r="S93" s="59">
        <f t="shared" si="25"/>
        <v>0</v>
      </c>
      <c r="T93" s="59">
        <f t="shared" si="26"/>
        <v>0</v>
      </c>
      <c r="U93" s="59">
        <f t="shared" si="27"/>
        <v>36</v>
      </c>
      <c r="V93" s="59">
        <f t="shared" si="28"/>
        <v>55</v>
      </c>
      <c r="W93" s="61" t="str">
        <f t="shared" si="29"/>
        <v/>
      </c>
    </row>
    <row r="94" spans="1:23">
      <c r="A94" s="55" t="s">
        <v>190</v>
      </c>
      <c r="B94" s="62" t="s">
        <v>191</v>
      </c>
      <c r="C94" s="63" t="s">
        <v>42</v>
      </c>
      <c r="D94" s="58"/>
      <c r="E94" s="58"/>
      <c r="F94" s="58">
        <v>15</v>
      </c>
      <c r="G94" s="58">
        <v>12</v>
      </c>
      <c r="H94" s="58"/>
      <c r="I94" s="58">
        <v>9</v>
      </c>
      <c r="J94" s="58"/>
      <c r="K94" s="58"/>
      <c r="L94" s="58"/>
      <c r="M94" s="58"/>
      <c r="N94" s="58"/>
      <c r="O94" s="59">
        <f t="shared" si="21"/>
        <v>36</v>
      </c>
      <c r="P94" s="60">
        <f t="shared" si="22"/>
        <v>3</v>
      </c>
      <c r="Q94" s="59">
        <f t="shared" si="23"/>
        <v>0</v>
      </c>
      <c r="R94" s="59">
        <f t="shared" si="24"/>
        <v>0</v>
      </c>
      <c r="S94" s="59">
        <f t="shared" si="25"/>
        <v>0</v>
      </c>
      <c r="T94" s="59">
        <f t="shared" si="26"/>
        <v>0</v>
      </c>
      <c r="U94" s="59">
        <f t="shared" si="27"/>
        <v>36</v>
      </c>
      <c r="V94" s="59">
        <f t="shared" si="28"/>
        <v>55</v>
      </c>
      <c r="W94" s="61" t="str">
        <f t="shared" si="29"/>
        <v/>
      </c>
    </row>
    <row r="95" spans="1:23">
      <c r="A95" s="55" t="s">
        <v>192</v>
      </c>
      <c r="B95" s="62" t="s">
        <v>193</v>
      </c>
      <c r="C95" s="63" t="s">
        <v>64</v>
      </c>
      <c r="D95" s="58">
        <v>9</v>
      </c>
      <c r="E95" s="58">
        <v>3</v>
      </c>
      <c r="F95" s="58">
        <v>12</v>
      </c>
      <c r="G95" s="58">
        <v>3</v>
      </c>
      <c r="H95" s="58">
        <v>9</v>
      </c>
      <c r="I95" s="58"/>
      <c r="J95" s="58"/>
      <c r="K95" s="58"/>
      <c r="L95" s="58"/>
      <c r="M95" s="58"/>
      <c r="N95" s="58"/>
      <c r="O95" s="59">
        <f t="shared" si="21"/>
        <v>36</v>
      </c>
      <c r="P95" s="60">
        <f t="shared" si="22"/>
        <v>5</v>
      </c>
      <c r="Q95" s="59">
        <f t="shared" si="23"/>
        <v>0</v>
      </c>
      <c r="R95" s="59">
        <f t="shared" si="24"/>
        <v>0</v>
      </c>
      <c r="S95" s="59">
        <f t="shared" si="25"/>
        <v>0</v>
      </c>
      <c r="T95" s="59">
        <f t="shared" si="26"/>
        <v>0</v>
      </c>
      <c r="U95" s="59">
        <f t="shared" si="27"/>
        <v>36</v>
      </c>
      <c r="V95" s="59">
        <f t="shared" si="28"/>
        <v>55</v>
      </c>
      <c r="W95" s="61" t="str">
        <f t="shared" si="29"/>
        <v/>
      </c>
    </row>
    <row r="96" spans="1:23">
      <c r="A96" s="55" t="s">
        <v>194</v>
      </c>
      <c r="B96" s="62" t="s">
        <v>195</v>
      </c>
      <c r="C96" s="63" t="s">
        <v>42</v>
      </c>
      <c r="D96" s="58"/>
      <c r="E96" s="58"/>
      <c r="F96" s="58"/>
      <c r="G96" s="58">
        <v>14</v>
      </c>
      <c r="H96" s="58">
        <v>15</v>
      </c>
      <c r="I96" s="58"/>
      <c r="J96" s="58"/>
      <c r="K96" s="58"/>
      <c r="L96" s="58"/>
      <c r="M96" s="58"/>
      <c r="N96" s="58"/>
      <c r="O96" s="59">
        <f t="shared" si="21"/>
        <v>29</v>
      </c>
      <c r="P96" s="60">
        <f t="shared" si="22"/>
        <v>2</v>
      </c>
      <c r="Q96" s="59">
        <f t="shared" si="23"/>
        <v>0</v>
      </c>
      <c r="R96" s="59">
        <f t="shared" si="24"/>
        <v>0</v>
      </c>
      <c r="S96" s="59">
        <f t="shared" si="25"/>
        <v>0</v>
      </c>
      <c r="T96" s="59">
        <f t="shared" si="26"/>
        <v>0</v>
      </c>
      <c r="U96" s="59">
        <f t="shared" si="27"/>
        <v>29</v>
      </c>
      <c r="V96" s="59">
        <f t="shared" si="28"/>
        <v>58</v>
      </c>
      <c r="W96" s="61" t="str">
        <f t="shared" si="29"/>
        <v/>
      </c>
    </row>
    <row r="97" spans="1:23">
      <c r="A97" s="55" t="s">
        <v>196</v>
      </c>
      <c r="B97" s="62" t="s">
        <v>94</v>
      </c>
      <c r="C97" s="63" t="s">
        <v>197</v>
      </c>
      <c r="D97" s="58">
        <v>11</v>
      </c>
      <c r="E97" s="58"/>
      <c r="F97" s="58">
        <v>0</v>
      </c>
      <c r="G97" s="58"/>
      <c r="H97" s="58"/>
      <c r="I97" s="58">
        <v>14</v>
      </c>
      <c r="J97" s="58"/>
      <c r="K97" s="58"/>
      <c r="L97" s="58"/>
      <c r="M97" s="58"/>
      <c r="N97" s="58"/>
      <c r="O97" s="59">
        <f t="shared" si="21"/>
        <v>25</v>
      </c>
      <c r="P97" s="60">
        <f t="shared" si="22"/>
        <v>3</v>
      </c>
      <c r="Q97" s="59">
        <f t="shared" si="23"/>
        <v>0</v>
      </c>
      <c r="R97" s="59">
        <f t="shared" si="24"/>
        <v>0</v>
      </c>
      <c r="S97" s="59">
        <f t="shared" si="25"/>
        <v>0</v>
      </c>
      <c r="T97" s="59">
        <f t="shared" si="26"/>
        <v>0</v>
      </c>
      <c r="U97" s="59">
        <f t="shared" si="27"/>
        <v>25</v>
      </c>
      <c r="V97" s="59">
        <f t="shared" si="28"/>
        <v>59</v>
      </c>
      <c r="W97" s="61" t="str">
        <f t="shared" si="29"/>
        <v/>
      </c>
    </row>
    <row r="98" spans="1:23">
      <c r="A98" s="55" t="s">
        <v>198</v>
      </c>
      <c r="B98" s="62" t="s">
        <v>199</v>
      </c>
      <c r="C98" s="63" t="s">
        <v>168</v>
      </c>
      <c r="D98" s="58">
        <v>1</v>
      </c>
      <c r="E98" s="58">
        <v>1</v>
      </c>
      <c r="F98" s="58">
        <v>2</v>
      </c>
      <c r="G98" s="58">
        <v>1</v>
      </c>
      <c r="H98" s="58">
        <v>1</v>
      </c>
      <c r="I98" s="58">
        <v>2</v>
      </c>
      <c r="J98" s="58">
        <v>5</v>
      </c>
      <c r="K98" s="58">
        <v>2</v>
      </c>
      <c r="L98" s="58">
        <v>0</v>
      </c>
      <c r="M98" s="58">
        <v>3</v>
      </c>
      <c r="N98" s="58">
        <v>8</v>
      </c>
      <c r="O98" s="59">
        <f t="shared" si="21"/>
        <v>26</v>
      </c>
      <c r="P98" s="60">
        <f t="shared" si="22"/>
        <v>11</v>
      </c>
      <c r="Q98" s="59">
        <f t="shared" si="23"/>
        <v>0</v>
      </c>
      <c r="R98" s="59">
        <f t="shared" si="24"/>
        <v>1</v>
      </c>
      <c r="S98" s="59">
        <f t="shared" si="25"/>
        <v>1</v>
      </c>
      <c r="T98" s="59">
        <f t="shared" si="26"/>
        <v>0</v>
      </c>
      <c r="U98" s="59">
        <f t="shared" si="27"/>
        <v>24</v>
      </c>
      <c r="V98" s="59">
        <f t="shared" si="28"/>
        <v>60</v>
      </c>
      <c r="W98" s="61">
        <f t="shared" si="29"/>
        <v>1</v>
      </c>
    </row>
    <row r="99" spans="1:23">
      <c r="A99" s="55" t="s">
        <v>200</v>
      </c>
      <c r="B99" s="62" t="s">
        <v>110</v>
      </c>
      <c r="C99" s="63" t="s">
        <v>58</v>
      </c>
      <c r="D99" s="58"/>
      <c r="E99" s="58"/>
      <c r="F99" s="58">
        <v>24</v>
      </c>
      <c r="G99" s="58"/>
      <c r="H99" s="58">
        <v>0</v>
      </c>
      <c r="I99" s="58"/>
      <c r="J99" s="58"/>
      <c r="K99" s="58"/>
      <c r="L99" s="58"/>
      <c r="M99" s="58"/>
      <c r="N99" s="58"/>
      <c r="O99" s="59">
        <f t="shared" si="21"/>
        <v>24</v>
      </c>
      <c r="P99" s="60">
        <f t="shared" si="22"/>
        <v>2</v>
      </c>
      <c r="Q99" s="59">
        <f t="shared" si="23"/>
        <v>0</v>
      </c>
      <c r="R99" s="59">
        <f t="shared" si="24"/>
        <v>0</v>
      </c>
      <c r="S99" s="59">
        <f t="shared" si="25"/>
        <v>0</v>
      </c>
      <c r="T99" s="59">
        <f t="shared" si="26"/>
        <v>0</v>
      </c>
      <c r="U99" s="59">
        <f t="shared" si="27"/>
        <v>24</v>
      </c>
      <c r="V99" s="59">
        <f t="shared" si="28"/>
        <v>60</v>
      </c>
      <c r="W99" s="61" t="str">
        <f t="shared" si="29"/>
        <v/>
      </c>
    </row>
    <row r="100" spans="1:23">
      <c r="A100" s="55" t="s">
        <v>201</v>
      </c>
      <c r="B100" s="62" t="s">
        <v>119</v>
      </c>
      <c r="C100" s="63" t="s">
        <v>61</v>
      </c>
      <c r="D100" s="58"/>
      <c r="E100" s="58"/>
      <c r="F100" s="58">
        <v>16</v>
      </c>
      <c r="G100" s="58">
        <v>8</v>
      </c>
      <c r="H100" s="58"/>
      <c r="I100" s="58"/>
      <c r="J100" s="58"/>
      <c r="K100" s="58"/>
      <c r="L100" s="58">
        <v>0</v>
      </c>
      <c r="M100" s="58"/>
      <c r="N100" s="58"/>
      <c r="O100" s="59">
        <f t="shared" si="21"/>
        <v>24</v>
      </c>
      <c r="P100" s="60">
        <f t="shared" si="22"/>
        <v>3</v>
      </c>
      <c r="Q100" s="59">
        <f t="shared" si="23"/>
        <v>0</v>
      </c>
      <c r="R100" s="59">
        <f t="shared" si="24"/>
        <v>0</v>
      </c>
      <c r="S100" s="59">
        <f t="shared" si="25"/>
        <v>0</v>
      </c>
      <c r="T100" s="59">
        <f t="shared" si="26"/>
        <v>0</v>
      </c>
      <c r="U100" s="59">
        <f t="shared" si="27"/>
        <v>24</v>
      </c>
      <c r="V100" s="59">
        <f t="shared" si="28"/>
        <v>60</v>
      </c>
      <c r="W100" s="61" t="str">
        <f t="shared" si="29"/>
        <v/>
      </c>
    </row>
    <row r="101" spans="1:23">
      <c r="A101" s="55" t="s">
        <v>84</v>
      </c>
      <c r="B101" s="62" t="s">
        <v>202</v>
      </c>
      <c r="C101" s="63" t="s">
        <v>197</v>
      </c>
      <c r="D101" s="58">
        <v>22</v>
      </c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9">
        <f t="shared" si="21"/>
        <v>22</v>
      </c>
      <c r="P101" s="60">
        <f t="shared" si="22"/>
        <v>1</v>
      </c>
      <c r="Q101" s="59">
        <f t="shared" si="23"/>
        <v>0</v>
      </c>
      <c r="R101" s="59">
        <f t="shared" si="24"/>
        <v>0</v>
      </c>
      <c r="S101" s="59">
        <f t="shared" si="25"/>
        <v>0</v>
      </c>
      <c r="T101" s="59">
        <f t="shared" si="26"/>
        <v>0</v>
      </c>
      <c r="U101" s="59">
        <f t="shared" si="27"/>
        <v>22</v>
      </c>
      <c r="V101" s="59">
        <f t="shared" si="28"/>
        <v>63</v>
      </c>
      <c r="W101" s="61" t="str">
        <f t="shared" si="29"/>
        <v/>
      </c>
    </row>
    <row r="102" spans="1:23">
      <c r="A102" s="55" t="s">
        <v>203</v>
      </c>
      <c r="B102" s="62" t="s">
        <v>170</v>
      </c>
      <c r="C102" s="63" t="s">
        <v>86</v>
      </c>
      <c r="D102" s="58">
        <v>2</v>
      </c>
      <c r="E102" s="58"/>
      <c r="F102" s="58">
        <v>10</v>
      </c>
      <c r="G102" s="58">
        <v>5</v>
      </c>
      <c r="H102" s="58"/>
      <c r="I102" s="58"/>
      <c r="J102" s="58"/>
      <c r="K102" s="58"/>
      <c r="L102" s="58"/>
      <c r="M102" s="58"/>
      <c r="N102" s="58"/>
      <c r="O102" s="59">
        <f t="shared" si="21"/>
        <v>17</v>
      </c>
      <c r="P102" s="60">
        <f t="shared" si="22"/>
        <v>3</v>
      </c>
      <c r="Q102" s="59">
        <f t="shared" si="23"/>
        <v>0</v>
      </c>
      <c r="R102" s="59">
        <f t="shared" si="24"/>
        <v>0</v>
      </c>
      <c r="S102" s="59">
        <f t="shared" si="25"/>
        <v>0</v>
      </c>
      <c r="T102" s="59">
        <f t="shared" si="26"/>
        <v>0</v>
      </c>
      <c r="U102" s="59">
        <f t="shared" si="27"/>
        <v>17</v>
      </c>
      <c r="V102" s="59">
        <f t="shared" si="28"/>
        <v>64</v>
      </c>
      <c r="W102" s="61" t="str">
        <f t="shared" si="29"/>
        <v/>
      </c>
    </row>
    <row r="103" spans="1:23">
      <c r="A103" s="55" t="s">
        <v>204</v>
      </c>
      <c r="B103" s="62" t="s">
        <v>132</v>
      </c>
      <c r="C103" s="63" t="s">
        <v>156</v>
      </c>
      <c r="D103" s="58">
        <v>7</v>
      </c>
      <c r="E103" s="58">
        <v>0</v>
      </c>
      <c r="F103" s="58">
        <v>0</v>
      </c>
      <c r="G103" s="58"/>
      <c r="H103" s="58"/>
      <c r="I103" s="58">
        <v>8</v>
      </c>
      <c r="J103" s="58">
        <v>0</v>
      </c>
      <c r="K103" s="58"/>
      <c r="L103" s="58"/>
      <c r="M103" s="58"/>
      <c r="N103" s="58"/>
      <c r="O103" s="59">
        <f t="shared" ref="O103:O134" si="30">SUM(D103:N103)</f>
        <v>15</v>
      </c>
      <c r="P103" s="60">
        <f t="shared" ref="P103:P109" si="31">COUNT(D103:N103)</f>
        <v>5</v>
      </c>
      <c r="Q103" s="59">
        <f t="shared" ref="Q103:Q134" si="32">IF(P103&lt;9,0,SMALL(D103:N103,1))</f>
        <v>0</v>
      </c>
      <c r="R103" s="59">
        <f t="shared" ref="R103:R109" si="33">IF(P103&lt;10,0,SMALL(D103:N103,2))</f>
        <v>0</v>
      </c>
      <c r="S103" s="59">
        <f t="shared" ref="S103:S109" si="34">IF(P103&lt;11,0,SMALL(D103:N103,3))</f>
        <v>0</v>
      </c>
      <c r="T103" s="59">
        <f t="shared" ref="T103:T109" si="35">IF(P103&lt;12,0,+SMALL(D103:N103,4))</f>
        <v>0</v>
      </c>
      <c r="U103" s="59">
        <f t="shared" ref="U103:U134" si="36">IF(EXCLUS=4,O103-Q103-R103-S103-T103,IF(EXCLUS=3,O103-Q103-R103-S103,IF(EXCLUS=2,O103-Q103-R103,IF(EXCLUS=1,O103-Q103))))</f>
        <v>15</v>
      </c>
      <c r="V103" s="59">
        <f t="shared" ref="V103:V134" si="37">+IF(+COUNT(D103:N103)&gt;0,RANK(U103,$U$39:$U$110,0),"")</f>
        <v>65</v>
      </c>
      <c r="W103" s="61" t="str">
        <f t="shared" ref="W103:W109" si="38">IF(P103&gt;MAXCOMPET-1,1,"")</f>
        <v/>
      </c>
    </row>
    <row r="104" spans="1:23">
      <c r="A104" s="55" t="s">
        <v>205</v>
      </c>
      <c r="B104" s="62" t="s">
        <v>108</v>
      </c>
      <c r="C104" s="63" t="s">
        <v>42</v>
      </c>
      <c r="D104" s="58">
        <v>5</v>
      </c>
      <c r="E104" s="58"/>
      <c r="F104" s="58"/>
      <c r="G104" s="58"/>
      <c r="H104" s="58"/>
      <c r="I104" s="58"/>
      <c r="J104" s="58"/>
      <c r="K104" s="58"/>
      <c r="L104" s="58">
        <v>0</v>
      </c>
      <c r="M104" s="58"/>
      <c r="N104" s="58"/>
      <c r="O104" s="59">
        <f t="shared" si="30"/>
        <v>5</v>
      </c>
      <c r="P104" s="60">
        <f t="shared" si="31"/>
        <v>2</v>
      </c>
      <c r="Q104" s="59">
        <f t="shared" si="32"/>
        <v>0</v>
      </c>
      <c r="R104" s="59">
        <f t="shared" si="33"/>
        <v>0</v>
      </c>
      <c r="S104" s="59">
        <f t="shared" si="34"/>
        <v>0</v>
      </c>
      <c r="T104" s="59">
        <f t="shared" si="35"/>
        <v>0</v>
      </c>
      <c r="U104" s="59">
        <f t="shared" si="36"/>
        <v>5</v>
      </c>
      <c r="V104" s="59">
        <f t="shared" si="37"/>
        <v>66</v>
      </c>
      <c r="W104" s="61" t="str">
        <f t="shared" si="38"/>
        <v/>
      </c>
    </row>
    <row r="105" spans="1:23">
      <c r="A105" s="55" t="s">
        <v>206</v>
      </c>
      <c r="B105" s="62" t="s">
        <v>207</v>
      </c>
      <c r="C105" s="63" t="s">
        <v>187</v>
      </c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9">
        <f t="shared" si="30"/>
        <v>0</v>
      </c>
      <c r="P105" s="60">
        <f t="shared" si="31"/>
        <v>0</v>
      </c>
      <c r="Q105" s="59">
        <f t="shared" si="32"/>
        <v>0</v>
      </c>
      <c r="R105" s="59">
        <f t="shared" si="33"/>
        <v>0</v>
      </c>
      <c r="S105" s="59">
        <f t="shared" si="34"/>
        <v>0</v>
      </c>
      <c r="T105" s="59">
        <f t="shared" si="35"/>
        <v>0</v>
      </c>
      <c r="U105" s="59">
        <f t="shared" si="36"/>
        <v>0</v>
      </c>
      <c r="V105" s="59" t="str">
        <f t="shared" si="37"/>
        <v/>
      </c>
      <c r="W105" s="61" t="str">
        <f t="shared" si="38"/>
        <v/>
      </c>
    </row>
    <row r="106" spans="1:23">
      <c r="A106" s="55" t="s">
        <v>208</v>
      </c>
      <c r="B106" s="62" t="s">
        <v>85</v>
      </c>
      <c r="C106" s="63" t="s">
        <v>61</v>
      </c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9">
        <f t="shared" si="30"/>
        <v>0</v>
      </c>
      <c r="P106" s="60">
        <f t="shared" si="31"/>
        <v>0</v>
      </c>
      <c r="Q106" s="59">
        <f t="shared" si="32"/>
        <v>0</v>
      </c>
      <c r="R106" s="59">
        <f t="shared" si="33"/>
        <v>0</v>
      </c>
      <c r="S106" s="59">
        <f t="shared" si="34"/>
        <v>0</v>
      </c>
      <c r="T106" s="59">
        <f t="shared" si="35"/>
        <v>0</v>
      </c>
      <c r="U106" s="59">
        <f t="shared" si="36"/>
        <v>0</v>
      </c>
      <c r="V106" s="59" t="str">
        <f t="shared" si="37"/>
        <v/>
      </c>
      <c r="W106" s="61" t="str">
        <f t="shared" si="38"/>
        <v/>
      </c>
    </row>
    <row r="107" spans="1:23">
      <c r="A107" s="55" t="s">
        <v>144</v>
      </c>
      <c r="B107" s="62" t="s">
        <v>209</v>
      </c>
      <c r="C107" s="63" t="s">
        <v>156</v>
      </c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9">
        <f t="shared" si="30"/>
        <v>0</v>
      </c>
      <c r="P107" s="60">
        <f t="shared" si="31"/>
        <v>0</v>
      </c>
      <c r="Q107" s="59">
        <f t="shared" si="32"/>
        <v>0</v>
      </c>
      <c r="R107" s="59">
        <f t="shared" si="33"/>
        <v>0</v>
      </c>
      <c r="S107" s="59">
        <f t="shared" si="34"/>
        <v>0</v>
      </c>
      <c r="T107" s="59">
        <f t="shared" si="35"/>
        <v>0</v>
      </c>
      <c r="U107" s="59">
        <f t="shared" si="36"/>
        <v>0</v>
      </c>
      <c r="V107" s="59" t="str">
        <f t="shared" si="37"/>
        <v/>
      </c>
      <c r="W107" s="61" t="str">
        <f t="shared" si="38"/>
        <v/>
      </c>
    </row>
    <row r="108" spans="1:23">
      <c r="A108" s="55" t="s">
        <v>210</v>
      </c>
      <c r="B108" s="62" t="s">
        <v>211</v>
      </c>
      <c r="C108" s="63" t="s">
        <v>42</v>
      </c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9">
        <f t="shared" si="30"/>
        <v>0</v>
      </c>
      <c r="P108" s="60">
        <f t="shared" si="31"/>
        <v>0</v>
      </c>
      <c r="Q108" s="59">
        <f t="shared" si="32"/>
        <v>0</v>
      </c>
      <c r="R108" s="59">
        <f t="shared" si="33"/>
        <v>0</v>
      </c>
      <c r="S108" s="59">
        <f t="shared" si="34"/>
        <v>0</v>
      </c>
      <c r="T108" s="59">
        <f t="shared" si="35"/>
        <v>0</v>
      </c>
      <c r="U108" s="59">
        <f t="shared" si="36"/>
        <v>0</v>
      </c>
      <c r="V108" s="59" t="str">
        <f t="shared" si="37"/>
        <v/>
      </c>
      <c r="W108" s="61" t="str">
        <f t="shared" si="38"/>
        <v/>
      </c>
    </row>
    <row r="109" spans="1:23">
      <c r="A109" s="55" t="s">
        <v>212</v>
      </c>
      <c r="B109" s="62" t="s">
        <v>108</v>
      </c>
      <c r="C109" s="63" t="s">
        <v>168</v>
      </c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9">
        <f t="shared" si="30"/>
        <v>0</v>
      </c>
      <c r="P109" s="60">
        <f t="shared" si="31"/>
        <v>0</v>
      </c>
      <c r="Q109" s="59">
        <f t="shared" si="32"/>
        <v>0</v>
      </c>
      <c r="R109" s="59">
        <f t="shared" si="33"/>
        <v>0</v>
      </c>
      <c r="S109" s="59">
        <f t="shared" si="34"/>
        <v>0</v>
      </c>
      <c r="T109" s="59">
        <f t="shared" si="35"/>
        <v>0</v>
      </c>
      <c r="U109" s="59">
        <f t="shared" si="36"/>
        <v>0</v>
      </c>
      <c r="V109" s="59" t="str">
        <f t="shared" si="37"/>
        <v/>
      </c>
      <c r="W109" s="61" t="str">
        <f t="shared" si="38"/>
        <v/>
      </c>
    </row>
    <row r="110" spans="1:23">
      <c r="A110" s="55"/>
      <c r="B110" s="62"/>
      <c r="C110" s="63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9"/>
      <c r="P110" s="60"/>
      <c r="Q110" s="59"/>
      <c r="R110" s="59"/>
      <c r="S110" s="59"/>
      <c r="T110" s="59"/>
      <c r="U110" s="59"/>
      <c r="V110" s="59"/>
      <c r="W110" s="61"/>
    </row>
    <row r="111" spans="1:23">
      <c r="A111" s="67">
        <f>COUNTIF($A$39:$A$110,"&gt;&lt;")</f>
        <v>71</v>
      </c>
      <c r="B111" s="67">
        <f>COUNTIF($B$39:$B$110,"&gt;&lt;")</f>
        <v>71</v>
      </c>
      <c r="C111" s="67">
        <f>COUNTIF($C$39:$C$110,"&gt;&lt;")</f>
        <v>71</v>
      </c>
      <c r="D111" s="67">
        <f t="shared" ref="D111:N111" si="39">COUNTIF(D$39:D$110,"=0")+COUNTIF(D$39:D$110,"&gt;0")</f>
        <v>51</v>
      </c>
      <c r="E111" s="67">
        <f t="shared" si="39"/>
        <v>40</v>
      </c>
      <c r="F111" s="67">
        <f t="shared" si="39"/>
        <v>53</v>
      </c>
      <c r="G111" s="67">
        <f t="shared" si="39"/>
        <v>51</v>
      </c>
      <c r="H111" s="67">
        <f t="shared" si="39"/>
        <v>47</v>
      </c>
      <c r="I111" s="67">
        <f t="shared" si="39"/>
        <v>48</v>
      </c>
      <c r="J111" s="67">
        <f t="shared" si="39"/>
        <v>44</v>
      </c>
      <c r="K111" s="67">
        <f t="shared" si="39"/>
        <v>37</v>
      </c>
      <c r="L111" s="67">
        <f t="shared" si="39"/>
        <v>35</v>
      </c>
      <c r="M111" s="67">
        <f t="shared" si="39"/>
        <v>24</v>
      </c>
      <c r="N111" s="68">
        <f t="shared" si="39"/>
        <v>34</v>
      </c>
      <c r="O111" s="59"/>
      <c r="P111" s="59"/>
      <c r="Q111" s="59"/>
      <c r="R111" s="59"/>
      <c r="S111" s="59"/>
      <c r="T111" s="59"/>
      <c r="U111" s="59"/>
      <c r="V111" s="59"/>
      <c r="W111" s="86"/>
    </row>
    <row r="112" spans="1:23">
      <c r="A112" s="69"/>
      <c r="B112" s="70"/>
      <c r="C112" s="71"/>
      <c r="D112" s="72">
        <f t="shared" ref="D112:N112" si="40">IF(D111&gt;0,D111/$A111,0)</f>
        <v>0.71830985915492962</v>
      </c>
      <c r="E112" s="72">
        <f t="shared" si="40"/>
        <v>0.56338028169014087</v>
      </c>
      <c r="F112" s="72">
        <f t="shared" si="40"/>
        <v>0.74647887323943662</v>
      </c>
      <c r="G112" s="72">
        <f t="shared" si="40"/>
        <v>0.71830985915492962</v>
      </c>
      <c r="H112" s="72">
        <f t="shared" si="40"/>
        <v>0.6619718309859155</v>
      </c>
      <c r="I112" s="72">
        <f t="shared" si="40"/>
        <v>0.676056338028169</v>
      </c>
      <c r="J112" s="72">
        <f t="shared" si="40"/>
        <v>0.61971830985915488</v>
      </c>
      <c r="K112" s="72">
        <f t="shared" si="40"/>
        <v>0.52112676056338025</v>
      </c>
      <c r="L112" s="72">
        <f t="shared" si="40"/>
        <v>0.49295774647887325</v>
      </c>
      <c r="M112" s="72">
        <f t="shared" si="40"/>
        <v>0.3380281690140845</v>
      </c>
      <c r="N112" s="72">
        <f t="shared" si="40"/>
        <v>0.47887323943661969</v>
      </c>
      <c r="O112" s="59"/>
      <c r="P112" s="59"/>
      <c r="Q112" s="59"/>
      <c r="R112" s="59"/>
      <c r="S112" s="59"/>
      <c r="T112" s="59"/>
      <c r="U112" s="59"/>
      <c r="V112" s="59"/>
      <c r="W112" s="86"/>
    </row>
    <row r="113" spans="1:23">
      <c r="A113" s="87"/>
      <c r="B113" s="88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86"/>
    </row>
    <row r="114" spans="1:23">
      <c r="A114" s="89"/>
      <c r="B114" s="90"/>
      <c r="C114" s="9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4"/>
      <c r="O114" s="92"/>
      <c r="P114" s="92"/>
      <c r="Q114" s="92"/>
      <c r="R114" s="92"/>
      <c r="S114" s="92"/>
      <c r="T114" s="92"/>
      <c r="U114" s="92"/>
      <c r="V114" s="92"/>
      <c r="W114" s="86"/>
    </row>
    <row r="115" spans="1:23">
      <c r="A115" s="77" t="s">
        <v>87</v>
      </c>
      <c r="B115" s="78" t="s">
        <v>213</v>
      </c>
      <c r="C115" s="79" t="s">
        <v>13</v>
      </c>
      <c r="D115" s="79" t="s">
        <v>14</v>
      </c>
      <c r="E115" s="80"/>
      <c r="F115" s="80"/>
      <c r="G115" s="80"/>
      <c r="H115" s="80"/>
      <c r="I115" s="80"/>
      <c r="J115" s="80"/>
      <c r="K115" s="80"/>
      <c r="L115" s="80"/>
      <c r="M115" s="80"/>
      <c r="N115" s="81"/>
      <c r="O115" s="81"/>
      <c r="P115" s="81"/>
      <c r="Q115" s="81"/>
      <c r="R115" s="81"/>
      <c r="S115" s="81"/>
      <c r="T115" s="81"/>
      <c r="U115" s="81"/>
      <c r="V115" s="81"/>
      <c r="W115" s="86"/>
    </row>
    <row r="116" spans="1:23" ht="75.75">
      <c r="A116" s="47" t="s">
        <v>88</v>
      </c>
      <c r="B116" s="48" t="s">
        <v>16</v>
      </c>
      <c r="C116" s="49" t="s">
        <v>17</v>
      </c>
      <c r="D116" s="50" t="s">
        <v>18</v>
      </c>
      <c r="E116" s="50" t="s">
        <v>19</v>
      </c>
      <c r="F116" s="50" t="s">
        <v>20</v>
      </c>
      <c r="G116" s="50" t="s">
        <v>21</v>
      </c>
      <c r="H116" s="50" t="s">
        <v>22</v>
      </c>
      <c r="I116" s="50" t="s">
        <v>23</v>
      </c>
      <c r="J116" s="50" t="s">
        <v>24</v>
      </c>
      <c r="K116" s="51" t="s">
        <v>25</v>
      </c>
      <c r="L116" s="50" t="s">
        <v>26</v>
      </c>
      <c r="M116" s="50" t="s">
        <v>27</v>
      </c>
      <c r="N116" s="51" t="s">
        <v>20</v>
      </c>
      <c r="O116" s="52" t="s">
        <v>28</v>
      </c>
      <c r="P116" s="52" t="s">
        <v>29</v>
      </c>
      <c r="Q116" s="52" t="s">
        <v>30</v>
      </c>
      <c r="R116" s="52" t="s">
        <v>31</v>
      </c>
      <c r="S116" s="52" t="s">
        <v>32</v>
      </c>
      <c r="T116" s="52" t="s">
        <v>33</v>
      </c>
      <c r="U116" s="53" t="s">
        <v>34</v>
      </c>
      <c r="V116" s="52" t="s">
        <v>35</v>
      </c>
      <c r="W116" s="52" t="s">
        <v>36</v>
      </c>
    </row>
    <row r="117" spans="1:23">
      <c r="A117" s="55" t="s">
        <v>214</v>
      </c>
      <c r="B117" s="62" t="s">
        <v>85</v>
      </c>
      <c r="C117" s="57" t="s">
        <v>42</v>
      </c>
      <c r="D117" s="58">
        <v>13</v>
      </c>
      <c r="E117" s="58">
        <v>13</v>
      </c>
      <c r="F117" s="58">
        <v>16</v>
      </c>
      <c r="G117" s="58">
        <v>9</v>
      </c>
      <c r="H117" s="58">
        <v>15</v>
      </c>
      <c r="I117" s="58">
        <v>14</v>
      </c>
      <c r="J117" s="58">
        <v>15</v>
      </c>
      <c r="K117" s="58">
        <v>8</v>
      </c>
      <c r="L117" s="58">
        <v>0</v>
      </c>
      <c r="M117" s="58">
        <v>16</v>
      </c>
      <c r="N117" s="58">
        <v>9</v>
      </c>
      <c r="O117" s="93">
        <f t="shared" ref="O117:O148" si="41">SUM(D117:N117)</f>
        <v>128</v>
      </c>
      <c r="P117" s="60">
        <f t="shared" ref="P117:P148" si="42">COUNT(D117:N117)</f>
        <v>11</v>
      </c>
      <c r="Q117" s="59">
        <f t="shared" ref="Q117:Q148" si="43">IF(P117&lt;9,0,SMALL(D117:N117,1))</f>
        <v>0</v>
      </c>
      <c r="R117" s="59">
        <f t="shared" ref="R117:R148" si="44">IF(P117&lt;10,0,SMALL(D117:N117,2))</f>
        <v>8</v>
      </c>
      <c r="S117" s="59">
        <f t="shared" ref="S117:S148" si="45">IF(P117&lt;11,0,SMALL(D117:N117,3))</f>
        <v>9</v>
      </c>
      <c r="T117" s="59">
        <f t="shared" ref="T117:T148" si="46">IF(P117&lt;12,0,+SMALL(D117:N117,4))</f>
        <v>0</v>
      </c>
      <c r="U117" s="59">
        <f t="shared" ref="U117:U148" si="47">IF(EXCLUS=4,O117-Q117-R117-S117-T117,IF(EXCLUS=3,O117-Q117-R117-S117,IF(EXCLUS=2,O117-Q117-R117,IF(EXCLUS=1,O117-Q117))))</f>
        <v>111</v>
      </c>
      <c r="V117" s="94">
        <f t="shared" ref="V117:V148" si="48">+IF(+COUNT(D117:N117)&gt;0,RANK(U117,$U$117:$U$190,0),"")</f>
        <v>1</v>
      </c>
      <c r="W117" s="61">
        <f t="shared" ref="W117:W148" si="49">IF(P117&gt;MAXCOMPET-1,1,"")</f>
        <v>1</v>
      </c>
    </row>
    <row r="118" spans="1:23">
      <c r="A118" s="55" t="s">
        <v>215</v>
      </c>
      <c r="B118" s="62" t="s">
        <v>216</v>
      </c>
      <c r="C118" s="57" t="s">
        <v>45</v>
      </c>
      <c r="D118" s="58">
        <v>9</v>
      </c>
      <c r="E118" s="58">
        <v>12</v>
      </c>
      <c r="F118" s="58">
        <v>9</v>
      </c>
      <c r="G118" s="58">
        <v>12</v>
      </c>
      <c r="H118" s="58">
        <v>7</v>
      </c>
      <c r="I118" s="58">
        <v>8</v>
      </c>
      <c r="J118" s="58">
        <v>14</v>
      </c>
      <c r="K118" s="58">
        <v>19</v>
      </c>
      <c r="L118" s="58">
        <v>0</v>
      </c>
      <c r="M118" s="58">
        <v>8</v>
      </c>
      <c r="N118" s="58">
        <v>10</v>
      </c>
      <c r="O118" s="93">
        <f t="shared" si="41"/>
        <v>108</v>
      </c>
      <c r="P118" s="60">
        <f t="shared" si="42"/>
        <v>11</v>
      </c>
      <c r="Q118" s="59">
        <f t="shared" si="43"/>
        <v>0</v>
      </c>
      <c r="R118" s="59">
        <f t="shared" si="44"/>
        <v>7</v>
      </c>
      <c r="S118" s="59">
        <f t="shared" si="45"/>
        <v>8</v>
      </c>
      <c r="T118" s="59">
        <f t="shared" si="46"/>
        <v>0</v>
      </c>
      <c r="U118" s="59">
        <f t="shared" si="47"/>
        <v>93</v>
      </c>
      <c r="V118" s="94">
        <f t="shared" si="48"/>
        <v>2</v>
      </c>
      <c r="W118" s="61">
        <f t="shared" si="49"/>
        <v>1</v>
      </c>
    </row>
    <row r="119" spans="1:23">
      <c r="A119" s="55" t="s">
        <v>217</v>
      </c>
      <c r="B119" s="62" t="s">
        <v>119</v>
      </c>
      <c r="C119" s="57" t="s">
        <v>61</v>
      </c>
      <c r="D119" s="58">
        <v>10</v>
      </c>
      <c r="E119" s="58">
        <v>9</v>
      </c>
      <c r="F119" s="58">
        <v>12</v>
      </c>
      <c r="G119" s="58">
        <v>6</v>
      </c>
      <c r="H119" s="58">
        <v>7</v>
      </c>
      <c r="I119" s="58">
        <v>9</v>
      </c>
      <c r="J119" s="58">
        <v>14</v>
      </c>
      <c r="K119" s="58">
        <v>16</v>
      </c>
      <c r="L119" s="58">
        <v>0</v>
      </c>
      <c r="M119" s="58">
        <v>10</v>
      </c>
      <c r="N119" s="58">
        <v>7</v>
      </c>
      <c r="O119" s="93">
        <f t="shared" si="41"/>
        <v>100</v>
      </c>
      <c r="P119" s="60">
        <f t="shared" si="42"/>
        <v>11</v>
      </c>
      <c r="Q119" s="59">
        <f t="shared" si="43"/>
        <v>0</v>
      </c>
      <c r="R119" s="59">
        <f t="shared" si="44"/>
        <v>6</v>
      </c>
      <c r="S119" s="59">
        <f t="shared" si="45"/>
        <v>7</v>
      </c>
      <c r="T119" s="59">
        <f t="shared" si="46"/>
        <v>0</v>
      </c>
      <c r="U119" s="59">
        <f t="shared" si="47"/>
        <v>87</v>
      </c>
      <c r="V119" s="94">
        <f t="shared" si="48"/>
        <v>3</v>
      </c>
      <c r="W119" s="61">
        <f t="shared" si="49"/>
        <v>1</v>
      </c>
    </row>
    <row r="120" spans="1:23">
      <c r="A120" s="55" t="s">
        <v>218</v>
      </c>
      <c r="B120" s="62" t="s">
        <v>219</v>
      </c>
      <c r="C120" s="57" t="s">
        <v>77</v>
      </c>
      <c r="D120" s="58">
        <v>9</v>
      </c>
      <c r="E120" s="58">
        <v>16</v>
      </c>
      <c r="F120" s="58"/>
      <c r="G120" s="58"/>
      <c r="H120" s="58">
        <v>9</v>
      </c>
      <c r="I120" s="58">
        <v>1</v>
      </c>
      <c r="J120" s="58">
        <v>11</v>
      </c>
      <c r="K120" s="58">
        <v>14</v>
      </c>
      <c r="L120" s="58">
        <v>0</v>
      </c>
      <c r="M120" s="58">
        <v>14</v>
      </c>
      <c r="N120" s="58">
        <v>11</v>
      </c>
      <c r="O120" s="93">
        <f t="shared" si="41"/>
        <v>85</v>
      </c>
      <c r="P120" s="60">
        <f t="shared" si="42"/>
        <v>9</v>
      </c>
      <c r="Q120" s="59">
        <f t="shared" si="43"/>
        <v>0</v>
      </c>
      <c r="R120" s="59">
        <f t="shared" si="44"/>
        <v>0</v>
      </c>
      <c r="S120" s="59">
        <f t="shared" si="45"/>
        <v>0</v>
      </c>
      <c r="T120" s="59">
        <f t="shared" si="46"/>
        <v>0</v>
      </c>
      <c r="U120" s="59">
        <f t="shared" si="47"/>
        <v>85</v>
      </c>
      <c r="V120" s="94">
        <f t="shared" si="48"/>
        <v>4</v>
      </c>
      <c r="W120" s="61">
        <f t="shared" si="49"/>
        <v>1</v>
      </c>
    </row>
    <row r="121" spans="1:23">
      <c r="A121" s="55" t="s">
        <v>220</v>
      </c>
      <c r="B121" s="62" t="s">
        <v>138</v>
      </c>
      <c r="C121" s="57" t="s">
        <v>42</v>
      </c>
      <c r="D121" s="58">
        <v>13</v>
      </c>
      <c r="E121" s="58">
        <v>11</v>
      </c>
      <c r="F121" s="58">
        <v>9</v>
      </c>
      <c r="G121" s="58">
        <v>4</v>
      </c>
      <c r="H121" s="58">
        <v>10</v>
      </c>
      <c r="I121" s="58">
        <v>9</v>
      </c>
      <c r="J121" s="58">
        <v>8</v>
      </c>
      <c r="K121" s="58">
        <v>7</v>
      </c>
      <c r="L121" s="58">
        <v>0</v>
      </c>
      <c r="M121" s="58"/>
      <c r="N121" s="58">
        <v>11</v>
      </c>
      <c r="O121" s="93">
        <f t="shared" si="41"/>
        <v>82</v>
      </c>
      <c r="P121" s="60">
        <f t="shared" si="42"/>
        <v>10</v>
      </c>
      <c r="Q121" s="59">
        <f t="shared" si="43"/>
        <v>0</v>
      </c>
      <c r="R121" s="59">
        <f t="shared" si="44"/>
        <v>4</v>
      </c>
      <c r="S121" s="59">
        <f t="shared" si="45"/>
        <v>0</v>
      </c>
      <c r="T121" s="59">
        <f t="shared" si="46"/>
        <v>0</v>
      </c>
      <c r="U121" s="59">
        <f t="shared" si="47"/>
        <v>78</v>
      </c>
      <c r="V121" s="94">
        <f t="shared" si="48"/>
        <v>5</v>
      </c>
      <c r="W121" s="61">
        <f t="shared" si="49"/>
        <v>1</v>
      </c>
    </row>
    <row r="122" spans="1:23">
      <c r="A122" s="55" t="s">
        <v>221</v>
      </c>
      <c r="B122" s="62" t="s">
        <v>170</v>
      </c>
      <c r="C122" s="57" t="s">
        <v>77</v>
      </c>
      <c r="D122" s="58">
        <v>7</v>
      </c>
      <c r="E122" s="58">
        <v>13</v>
      </c>
      <c r="F122" s="58">
        <v>11</v>
      </c>
      <c r="G122" s="58">
        <v>5</v>
      </c>
      <c r="H122" s="58">
        <v>7</v>
      </c>
      <c r="I122" s="58">
        <v>7</v>
      </c>
      <c r="J122" s="58"/>
      <c r="K122" s="58">
        <v>5</v>
      </c>
      <c r="L122" s="58">
        <v>0</v>
      </c>
      <c r="M122" s="58">
        <v>10</v>
      </c>
      <c r="N122" s="58">
        <v>9</v>
      </c>
      <c r="O122" s="93">
        <f t="shared" si="41"/>
        <v>74</v>
      </c>
      <c r="P122" s="60">
        <f t="shared" si="42"/>
        <v>10</v>
      </c>
      <c r="Q122" s="59">
        <f t="shared" si="43"/>
        <v>0</v>
      </c>
      <c r="R122" s="59">
        <f t="shared" si="44"/>
        <v>5</v>
      </c>
      <c r="S122" s="59">
        <f t="shared" si="45"/>
        <v>0</v>
      </c>
      <c r="T122" s="59">
        <f t="shared" si="46"/>
        <v>0</v>
      </c>
      <c r="U122" s="59">
        <f t="shared" si="47"/>
        <v>69</v>
      </c>
      <c r="V122" s="94">
        <f t="shared" si="48"/>
        <v>6</v>
      </c>
      <c r="W122" s="61">
        <f t="shared" si="49"/>
        <v>1</v>
      </c>
    </row>
    <row r="123" spans="1:23">
      <c r="A123" s="55" t="s">
        <v>222</v>
      </c>
      <c r="B123" s="62" t="s">
        <v>164</v>
      </c>
      <c r="C123" s="57" t="s">
        <v>42</v>
      </c>
      <c r="D123" s="58">
        <v>7</v>
      </c>
      <c r="E123" s="58">
        <v>11</v>
      </c>
      <c r="F123" s="58">
        <v>11</v>
      </c>
      <c r="G123" s="58">
        <v>5</v>
      </c>
      <c r="H123" s="58">
        <v>7</v>
      </c>
      <c r="I123" s="58">
        <v>9</v>
      </c>
      <c r="J123" s="58">
        <v>6</v>
      </c>
      <c r="K123" s="58">
        <v>5</v>
      </c>
      <c r="L123" s="58">
        <v>0</v>
      </c>
      <c r="M123" s="58">
        <v>5</v>
      </c>
      <c r="N123" s="58">
        <v>5</v>
      </c>
      <c r="O123" s="93">
        <f t="shared" si="41"/>
        <v>71</v>
      </c>
      <c r="P123" s="60">
        <f t="shared" si="42"/>
        <v>11</v>
      </c>
      <c r="Q123" s="59">
        <f t="shared" si="43"/>
        <v>0</v>
      </c>
      <c r="R123" s="59">
        <f t="shared" si="44"/>
        <v>5</v>
      </c>
      <c r="S123" s="59">
        <f t="shared" si="45"/>
        <v>5</v>
      </c>
      <c r="T123" s="59">
        <f t="shared" si="46"/>
        <v>0</v>
      </c>
      <c r="U123" s="59">
        <f t="shared" si="47"/>
        <v>61</v>
      </c>
      <c r="V123" s="94">
        <f t="shared" si="48"/>
        <v>7</v>
      </c>
      <c r="W123" s="61">
        <f t="shared" si="49"/>
        <v>1</v>
      </c>
    </row>
    <row r="124" spans="1:23">
      <c r="A124" s="55" t="s">
        <v>223</v>
      </c>
      <c r="B124" s="62" t="s">
        <v>94</v>
      </c>
      <c r="C124" s="57" t="s">
        <v>58</v>
      </c>
      <c r="D124" s="58">
        <v>13</v>
      </c>
      <c r="E124" s="58">
        <v>6</v>
      </c>
      <c r="F124" s="58">
        <v>13</v>
      </c>
      <c r="G124" s="58">
        <v>8</v>
      </c>
      <c r="H124" s="58"/>
      <c r="I124" s="58">
        <v>8</v>
      </c>
      <c r="J124" s="58">
        <v>11</v>
      </c>
      <c r="K124" s="58"/>
      <c r="L124" s="58"/>
      <c r="M124" s="58"/>
      <c r="N124" s="58"/>
      <c r="O124" s="93">
        <f t="shared" si="41"/>
        <v>59</v>
      </c>
      <c r="P124" s="60">
        <f t="shared" si="42"/>
        <v>6</v>
      </c>
      <c r="Q124" s="59">
        <f t="shared" si="43"/>
        <v>0</v>
      </c>
      <c r="R124" s="59">
        <f t="shared" si="44"/>
        <v>0</v>
      </c>
      <c r="S124" s="59">
        <f t="shared" si="45"/>
        <v>0</v>
      </c>
      <c r="T124" s="59">
        <f t="shared" si="46"/>
        <v>0</v>
      </c>
      <c r="U124" s="59">
        <f t="shared" si="47"/>
        <v>59</v>
      </c>
      <c r="V124" s="94">
        <f t="shared" si="48"/>
        <v>8</v>
      </c>
      <c r="W124" s="61" t="str">
        <f t="shared" si="49"/>
        <v/>
      </c>
    </row>
    <row r="125" spans="1:23">
      <c r="A125" s="55" t="s">
        <v>224</v>
      </c>
      <c r="B125" s="62" t="s">
        <v>138</v>
      </c>
      <c r="C125" s="57" t="s">
        <v>42</v>
      </c>
      <c r="D125" s="58">
        <v>9</v>
      </c>
      <c r="E125" s="58">
        <v>5</v>
      </c>
      <c r="F125" s="58">
        <v>8</v>
      </c>
      <c r="G125" s="58">
        <v>5</v>
      </c>
      <c r="H125" s="58"/>
      <c r="I125" s="58">
        <v>2</v>
      </c>
      <c r="J125" s="58">
        <v>11</v>
      </c>
      <c r="K125" s="58">
        <v>5</v>
      </c>
      <c r="L125" s="58">
        <v>0</v>
      </c>
      <c r="M125" s="58">
        <v>3</v>
      </c>
      <c r="N125" s="58">
        <v>12</v>
      </c>
      <c r="O125" s="93">
        <f t="shared" si="41"/>
        <v>60</v>
      </c>
      <c r="P125" s="60">
        <f t="shared" si="42"/>
        <v>10</v>
      </c>
      <c r="Q125" s="59">
        <f t="shared" si="43"/>
        <v>0</v>
      </c>
      <c r="R125" s="59">
        <f t="shared" si="44"/>
        <v>2</v>
      </c>
      <c r="S125" s="59">
        <f t="shared" si="45"/>
        <v>0</v>
      </c>
      <c r="T125" s="59">
        <f t="shared" si="46"/>
        <v>0</v>
      </c>
      <c r="U125" s="59">
        <f t="shared" si="47"/>
        <v>58</v>
      </c>
      <c r="V125" s="94">
        <f t="shared" si="48"/>
        <v>9</v>
      </c>
      <c r="W125" s="61">
        <f t="shared" si="49"/>
        <v>1</v>
      </c>
    </row>
    <row r="126" spans="1:23">
      <c r="A126" s="55" t="s">
        <v>225</v>
      </c>
      <c r="B126" s="62" t="s">
        <v>119</v>
      </c>
      <c r="C126" s="57" t="s">
        <v>98</v>
      </c>
      <c r="D126" s="58">
        <v>9</v>
      </c>
      <c r="E126" s="58"/>
      <c r="F126" s="58">
        <v>15</v>
      </c>
      <c r="G126" s="58">
        <v>13</v>
      </c>
      <c r="H126" s="58">
        <v>10</v>
      </c>
      <c r="I126" s="58">
        <v>6</v>
      </c>
      <c r="J126" s="58">
        <v>4</v>
      </c>
      <c r="K126" s="58"/>
      <c r="L126" s="58">
        <v>0</v>
      </c>
      <c r="M126" s="58"/>
      <c r="N126" s="58"/>
      <c r="O126" s="93">
        <f t="shared" si="41"/>
        <v>57</v>
      </c>
      <c r="P126" s="60">
        <f t="shared" si="42"/>
        <v>7</v>
      </c>
      <c r="Q126" s="59">
        <f t="shared" si="43"/>
        <v>0</v>
      </c>
      <c r="R126" s="59">
        <f t="shared" si="44"/>
        <v>0</v>
      </c>
      <c r="S126" s="59">
        <f t="shared" si="45"/>
        <v>0</v>
      </c>
      <c r="T126" s="59">
        <f t="shared" si="46"/>
        <v>0</v>
      </c>
      <c r="U126" s="59">
        <f t="shared" si="47"/>
        <v>57</v>
      </c>
      <c r="V126" s="94">
        <f t="shared" si="48"/>
        <v>10</v>
      </c>
      <c r="W126" s="61" t="str">
        <f t="shared" si="49"/>
        <v/>
      </c>
    </row>
    <row r="127" spans="1:23">
      <c r="A127" s="55" t="s">
        <v>226</v>
      </c>
      <c r="B127" s="62" t="s">
        <v>145</v>
      </c>
      <c r="C127" s="57" t="s">
        <v>45</v>
      </c>
      <c r="D127" s="58">
        <v>4</v>
      </c>
      <c r="E127" s="58">
        <v>9</v>
      </c>
      <c r="F127" s="58">
        <v>3</v>
      </c>
      <c r="G127" s="58">
        <v>5</v>
      </c>
      <c r="H127" s="58">
        <v>7</v>
      </c>
      <c r="I127" s="58">
        <v>6</v>
      </c>
      <c r="J127" s="58"/>
      <c r="K127" s="58">
        <v>6</v>
      </c>
      <c r="L127" s="58">
        <v>0</v>
      </c>
      <c r="M127" s="58"/>
      <c r="N127" s="58">
        <v>13</v>
      </c>
      <c r="O127" s="93">
        <f t="shared" si="41"/>
        <v>53</v>
      </c>
      <c r="P127" s="60">
        <f t="shared" si="42"/>
        <v>9</v>
      </c>
      <c r="Q127" s="59">
        <f t="shared" si="43"/>
        <v>0</v>
      </c>
      <c r="R127" s="59">
        <f t="shared" si="44"/>
        <v>0</v>
      </c>
      <c r="S127" s="59">
        <f t="shared" si="45"/>
        <v>0</v>
      </c>
      <c r="T127" s="59">
        <f t="shared" si="46"/>
        <v>0</v>
      </c>
      <c r="U127" s="59">
        <f t="shared" si="47"/>
        <v>53</v>
      </c>
      <c r="V127" s="94">
        <f t="shared" si="48"/>
        <v>11</v>
      </c>
      <c r="W127" s="61">
        <f t="shared" si="49"/>
        <v>1</v>
      </c>
    </row>
    <row r="128" spans="1:23">
      <c r="A128" s="55" t="s">
        <v>227</v>
      </c>
      <c r="B128" s="62" t="s">
        <v>164</v>
      </c>
      <c r="C128" s="57" t="s">
        <v>98</v>
      </c>
      <c r="D128" s="58">
        <v>8</v>
      </c>
      <c r="E128" s="58">
        <v>9</v>
      </c>
      <c r="F128" s="58">
        <v>6</v>
      </c>
      <c r="G128" s="58">
        <v>4</v>
      </c>
      <c r="H128" s="58">
        <v>6</v>
      </c>
      <c r="I128" s="58">
        <v>6</v>
      </c>
      <c r="J128" s="58">
        <v>6</v>
      </c>
      <c r="K128" s="58">
        <v>6</v>
      </c>
      <c r="L128" s="58">
        <v>0</v>
      </c>
      <c r="M128" s="58"/>
      <c r="N128" s="58">
        <v>2</v>
      </c>
      <c r="O128" s="93">
        <f t="shared" si="41"/>
        <v>53</v>
      </c>
      <c r="P128" s="60">
        <f t="shared" si="42"/>
        <v>10</v>
      </c>
      <c r="Q128" s="59">
        <f t="shared" si="43"/>
        <v>0</v>
      </c>
      <c r="R128" s="59">
        <f t="shared" si="44"/>
        <v>2</v>
      </c>
      <c r="S128" s="59">
        <f t="shared" si="45"/>
        <v>0</v>
      </c>
      <c r="T128" s="59">
        <f t="shared" si="46"/>
        <v>0</v>
      </c>
      <c r="U128" s="59">
        <f t="shared" si="47"/>
        <v>51</v>
      </c>
      <c r="V128" s="94">
        <f t="shared" si="48"/>
        <v>12</v>
      </c>
      <c r="W128" s="61">
        <f t="shared" si="49"/>
        <v>1</v>
      </c>
    </row>
    <row r="129" spans="1:23">
      <c r="A129" s="55" t="s">
        <v>228</v>
      </c>
      <c r="B129" s="62" t="s">
        <v>229</v>
      </c>
      <c r="C129" s="57" t="s">
        <v>156</v>
      </c>
      <c r="D129" s="58"/>
      <c r="E129" s="58">
        <v>5</v>
      </c>
      <c r="F129" s="58"/>
      <c r="G129" s="58">
        <v>18</v>
      </c>
      <c r="H129" s="58">
        <v>11</v>
      </c>
      <c r="I129" s="58"/>
      <c r="J129" s="58">
        <v>11</v>
      </c>
      <c r="K129" s="58">
        <v>6</v>
      </c>
      <c r="L129" s="58"/>
      <c r="M129" s="58"/>
      <c r="N129" s="58"/>
      <c r="O129" s="93">
        <f t="shared" si="41"/>
        <v>51</v>
      </c>
      <c r="P129" s="60">
        <f t="shared" si="42"/>
        <v>5</v>
      </c>
      <c r="Q129" s="59">
        <f t="shared" si="43"/>
        <v>0</v>
      </c>
      <c r="R129" s="59">
        <f t="shared" si="44"/>
        <v>0</v>
      </c>
      <c r="S129" s="59">
        <f t="shared" si="45"/>
        <v>0</v>
      </c>
      <c r="T129" s="59">
        <f t="shared" si="46"/>
        <v>0</v>
      </c>
      <c r="U129" s="59">
        <f t="shared" si="47"/>
        <v>51</v>
      </c>
      <c r="V129" s="94">
        <f t="shared" si="48"/>
        <v>12</v>
      </c>
      <c r="W129" s="61" t="str">
        <f t="shared" si="49"/>
        <v/>
      </c>
    </row>
    <row r="130" spans="1:23">
      <c r="A130" s="55" t="s">
        <v>230</v>
      </c>
      <c r="B130" s="62" t="s">
        <v>110</v>
      </c>
      <c r="C130" s="57" t="s">
        <v>58</v>
      </c>
      <c r="D130" s="58">
        <v>3</v>
      </c>
      <c r="E130" s="58">
        <v>7</v>
      </c>
      <c r="F130" s="58">
        <v>16</v>
      </c>
      <c r="G130" s="58"/>
      <c r="H130" s="58">
        <v>9</v>
      </c>
      <c r="I130" s="58">
        <v>10</v>
      </c>
      <c r="J130" s="58"/>
      <c r="K130" s="58">
        <v>6</v>
      </c>
      <c r="L130" s="58"/>
      <c r="M130" s="58"/>
      <c r="N130" s="58"/>
      <c r="O130" s="93">
        <f t="shared" si="41"/>
        <v>51</v>
      </c>
      <c r="P130" s="60">
        <f t="shared" si="42"/>
        <v>6</v>
      </c>
      <c r="Q130" s="59">
        <f t="shared" si="43"/>
        <v>0</v>
      </c>
      <c r="R130" s="59">
        <f t="shared" si="44"/>
        <v>0</v>
      </c>
      <c r="S130" s="59">
        <f t="shared" si="45"/>
        <v>0</v>
      </c>
      <c r="T130" s="59">
        <f t="shared" si="46"/>
        <v>0</v>
      </c>
      <c r="U130" s="59">
        <f t="shared" si="47"/>
        <v>51</v>
      </c>
      <c r="V130" s="94">
        <f t="shared" si="48"/>
        <v>12</v>
      </c>
      <c r="W130" s="61" t="str">
        <f t="shared" si="49"/>
        <v/>
      </c>
    </row>
    <row r="131" spans="1:23">
      <c r="A131" s="55" t="s">
        <v>231</v>
      </c>
      <c r="B131" s="62" t="s">
        <v>232</v>
      </c>
      <c r="C131" s="57" t="s">
        <v>50</v>
      </c>
      <c r="D131" s="58">
        <v>11</v>
      </c>
      <c r="E131" s="58">
        <v>7</v>
      </c>
      <c r="F131" s="58">
        <v>9</v>
      </c>
      <c r="G131" s="58">
        <v>5</v>
      </c>
      <c r="H131" s="58">
        <v>4</v>
      </c>
      <c r="I131" s="58">
        <v>10</v>
      </c>
      <c r="J131" s="58"/>
      <c r="K131" s="58">
        <v>4</v>
      </c>
      <c r="L131" s="58"/>
      <c r="M131" s="58"/>
      <c r="N131" s="58"/>
      <c r="O131" s="93">
        <f t="shared" si="41"/>
        <v>50</v>
      </c>
      <c r="P131" s="60">
        <f t="shared" si="42"/>
        <v>7</v>
      </c>
      <c r="Q131" s="59">
        <f t="shared" si="43"/>
        <v>0</v>
      </c>
      <c r="R131" s="59">
        <f t="shared" si="44"/>
        <v>0</v>
      </c>
      <c r="S131" s="59">
        <f t="shared" si="45"/>
        <v>0</v>
      </c>
      <c r="T131" s="59">
        <f t="shared" si="46"/>
        <v>0</v>
      </c>
      <c r="U131" s="59">
        <f t="shared" si="47"/>
        <v>50</v>
      </c>
      <c r="V131" s="94">
        <f t="shared" si="48"/>
        <v>15</v>
      </c>
      <c r="W131" s="61" t="str">
        <f t="shared" si="49"/>
        <v/>
      </c>
    </row>
    <row r="132" spans="1:23">
      <c r="A132" s="55" t="s">
        <v>84</v>
      </c>
      <c r="B132" s="62" t="s">
        <v>229</v>
      </c>
      <c r="C132" s="57" t="s">
        <v>42</v>
      </c>
      <c r="D132" s="58">
        <v>4</v>
      </c>
      <c r="E132" s="58"/>
      <c r="F132" s="58">
        <v>3</v>
      </c>
      <c r="G132" s="58">
        <v>11</v>
      </c>
      <c r="H132" s="58">
        <v>10</v>
      </c>
      <c r="I132" s="58">
        <v>3</v>
      </c>
      <c r="J132" s="58">
        <v>13</v>
      </c>
      <c r="K132" s="58"/>
      <c r="L132" s="58">
        <v>0</v>
      </c>
      <c r="M132" s="58"/>
      <c r="N132" s="58">
        <v>6</v>
      </c>
      <c r="O132" s="93">
        <f t="shared" si="41"/>
        <v>50</v>
      </c>
      <c r="P132" s="60">
        <f t="shared" si="42"/>
        <v>8</v>
      </c>
      <c r="Q132" s="59">
        <f t="shared" si="43"/>
        <v>0</v>
      </c>
      <c r="R132" s="59">
        <f t="shared" si="44"/>
        <v>0</v>
      </c>
      <c r="S132" s="59">
        <f t="shared" si="45"/>
        <v>0</v>
      </c>
      <c r="T132" s="59">
        <f t="shared" si="46"/>
        <v>0</v>
      </c>
      <c r="U132" s="59">
        <f t="shared" si="47"/>
        <v>50</v>
      </c>
      <c r="V132" s="94">
        <f t="shared" si="48"/>
        <v>15</v>
      </c>
      <c r="W132" s="61">
        <f t="shared" si="49"/>
        <v>1</v>
      </c>
    </row>
    <row r="133" spans="1:23">
      <c r="A133" s="55" t="s">
        <v>233</v>
      </c>
      <c r="B133" s="62" t="s">
        <v>234</v>
      </c>
      <c r="C133" s="57" t="s">
        <v>86</v>
      </c>
      <c r="D133" s="58">
        <v>8</v>
      </c>
      <c r="E133" s="58">
        <v>5</v>
      </c>
      <c r="F133" s="58">
        <v>8</v>
      </c>
      <c r="G133" s="58">
        <v>3</v>
      </c>
      <c r="H133" s="58">
        <v>5</v>
      </c>
      <c r="I133" s="58"/>
      <c r="J133" s="58">
        <v>8</v>
      </c>
      <c r="K133" s="58">
        <v>5</v>
      </c>
      <c r="L133" s="58">
        <v>0</v>
      </c>
      <c r="M133" s="58">
        <v>5</v>
      </c>
      <c r="N133" s="58">
        <v>5</v>
      </c>
      <c r="O133" s="93">
        <f t="shared" si="41"/>
        <v>52</v>
      </c>
      <c r="P133" s="60">
        <f t="shared" si="42"/>
        <v>10</v>
      </c>
      <c r="Q133" s="59">
        <f t="shared" si="43"/>
        <v>0</v>
      </c>
      <c r="R133" s="59">
        <f t="shared" si="44"/>
        <v>3</v>
      </c>
      <c r="S133" s="59">
        <f t="shared" si="45"/>
        <v>0</v>
      </c>
      <c r="T133" s="59">
        <f t="shared" si="46"/>
        <v>0</v>
      </c>
      <c r="U133" s="59">
        <f t="shared" si="47"/>
        <v>49</v>
      </c>
      <c r="V133" s="94">
        <f t="shared" si="48"/>
        <v>17</v>
      </c>
      <c r="W133" s="61">
        <f t="shared" si="49"/>
        <v>1</v>
      </c>
    </row>
    <row r="134" spans="1:23">
      <c r="A134" s="55" t="s">
        <v>235</v>
      </c>
      <c r="B134" s="62" t="s">
        <v>232</v>
      </c>
      <c r="C134" s="57" t="s">
        <v>168</v>
      </c>
      <c r="D134" s="58">
        <v>4</v>
      </c>
      <c r="E134" s="58">
        <v>8</v>
      </c>
      <c r="F134" s="58"/>
      <c r="G134" s="58"/>
      <c r="H134" s="58"/>
      <c r="I134" s="58"/>
      <c r="J134" s="58">
        <v>8</v>
      </c>
      <c r="K134" s="58">
        <v>8</v>
      </c>
      <c r="L134" s="58">
        <v>0</v>
      </c>
      <c r="M134" s="58">
        <v>11</v>
      </c>
      <c r="N134" s="58">
        <v>10</v>
      </c>
      <c r="O134" s="93">
        <f t="shared" si="41"/>
        <v>49</v>
      </c>
      <c r="P134" s="60">
        <f t="shared" si="42"/>
        <v>7</v>
      </c>
      <c r="Q134" s="59">
        <f t="shared" si="43"/>
        <v>0</v>
      </c>
      <c r="R134" s="59">
        <f t="shared" si="44"/>
        <v>0</v>
      </c>
      <c r="S134" s="59">
        <f t="shared" si="45"/>
        <v>0</v>
      </c>
      <c r="T134" s="59">
        <f t="shared" si="46"/>
        <v>0</v>
      </c>
      <c r="U134" s="59">
        <f t="shared" si="47"/>
        <v>49</v>
      </c>
      <c r="V134" s="94">
        <f t="shared" si="48"/>
        <v>17</v>
      </c>
      <c r="W134" s="61" t="str">
        <f t="shared" si="49"/>
        <v/>
      </c>
    </row>
    <row r="135" spans="1:23">
      <c r="A135" s="55" t="s">
        <v>236</v>
      </c>
      <c r="B135" s="62" t="s">
        <v>237</v>
      </c>
      <c r="C135" s="57" t="s">
        <v>77</v>
      </c>
      <c r="D135" s="58">
        <v>9</v>
      </c>
      <c r="E135" s="58">
        <v>2</v>
      </c>
      <c r="F135" s="58"/>
      <c r="G135" s="58">
        <v>4</v>
      </c>
      <c r="H135" s="58">
        <v>8</v>
      </c>
      <c r="I135" s="58">
        <v>3</v>
      </c>
      <c r="J135" s="58">
        <v>6</v>
      </c>
      <c r="K135" s="58">
        <v>5</v>
      </c>
      <c r="L135" s="58"/>
      <c r="M135" s="58">
        <v>6</v>
      </c>
      <c r="N135" s="58">
        <v>4</v>
      </c>
      <c r="O135" s="93">
        <f t="shared" si="41"/>
        <v>47</v>
      </c>
      <c r="P135" s="60">
        <f t="shared" si="42"/>
        <v>9</v>
      </c>
      <c r="Q135" s="59">
        <f t="shared" si="43"/>
        <v>2</v>
      </c>
      <c r="R135" s="59">
        <f t="shared" si="44"/>
        <v>0</v>
      </c>
      <c r="S135" s="59">
        <f t="shared" si="45"/>
        <v>0</v>
      </c>
      <c r="T135" s="59">
        <f t="shared" si="46"/>
        <v>0</v>
      </c>
      <c r="U135" s="59">
        <f t="shared" si="47"/>
        <v>45</v>
      </c>
      <c r="V135" s="94">
        <f t="shared" si="48"/>
        <v>19</v>
      </c>
      <c r="W135" s="61">
        <f t="shared" si="49"/>
        <v>1</v>
      </c>
    </row>
    <row r="136" spans="1:23">
      <c r="A136" s="55" t="s">
        <v>238</v>
      </c>
      <c r="B136" s="62" t="s">
        <v>239</v>
      </c>
      <c r="C136" s="57" t="s">
        <v>50</v>
      </c>
      <c r="D136" s="58">
        <v>4</v>
      </c>
      <c r="E136" s="58">
        <v>8</v>
      </c>
      <c r="F136" s="58">
        <v>11</v>
      </c>
      <c r="G136" s="58">
        <v>6</v>
      </c>
      <c r="H136" s="58">
        <v>3</v>
      </c>
      <c r="I136" s="58">
        <v>6</v>
      </c>
      <c r="J136" s="58"/>
      <c r="K136" s="58">
        <v>4</v>
      </c>
      <c r="L136" s="58">
        <v>0</v>
      </c>
      <c r="M136" s="58"/>
      <c r="N136" s="58"/>
      <c r="O136" s="93">
        <f t="shared" si="41"/>
        <v>42</v>
      </c>
      <c r="P136" s="60">
        <f t="shared" si="42"/>
        <v>8</v>
      </c>
      <c r="Q136" s="59">
        <f t="shared" si="43"/>
        <v>0</v>
      </c>
      <c r="R136" s="59">
        <f t="shared" si="44"/>
        <v>0</v>
      </c>
      <c r="S136" s="59">
        <f t="shared" si="45"/>
        <v>0</v>
      </c>
      <c r="T136" s="59">
        <f t="shared" si="46"/>
        <v>0</v>
      </c>
      <c r="U136" s="59">
        <f t="shared" si="47"/>
        <v>42</v>
      </c>
      <c r="V136" s="94">
        <f t="shared" si="48"/>
        <v>20</v>
      </c>
      <c r="W136" s="61">
        <f t="shared" si="49"/>
        <v>1</v>
      </c>
    </row>
    <row r="137" spans="1:23">
      <c r="A137" s="55" t="s">
        <v>240</v>
      </c>
      <c r="B137" s="62" t="s">
        <v>232</v>
      </c>
      <c r="C137" s="57" t="s">
        <v>103</v>
      </c>
      <c r="D137" s="58">
        <v>6</v>
      </c>
      <c r="E137" s="58">
        <v>14</v>
      </c>
      <c r="F137" s="58">
        <v>7</v>
      </c>
      <c r="G137" s="58">
        <v>5</v>
      </c>
      <c r="H137" s="58"/>
      <c r="I137" s="58">
        <v>9</v>
      </c>
      <c r="J137" s="58"/>
      <c r="K137" s="58"/>
      <c r="L137" s="58"/>
      <c r="M137" s="58"/>
      <c r="N137" s="58"/>
      <c r="O137" s="93">
        <f t="shared" si="41"/>
        <v>41</v>
      </c>
      <c r="P137" s="60">
        <f t="shared" si="42"/>
        <v>5</v>
      </c>
      <c r="Q137" s="59">
        <f t="shared" si="43"/>
        <v>0</v>
      </c>
      <c r="R137" s="59">
        <f t="shared" si="44"/>
        <v>0</v>
      </c>
      <c r="S137" s="59">
        <f t="shared" si="45"/>
        <v>0</v>
      </c>
      <c r="T137" s="59">
        <f t="shared" si="46"/>
        <v>0</v>
      </c>
      <c r="U137" s="59">
        <f t="shared" si="47"/>
        <v>41</v>
      </c>
      <c r="V137" s="94">
        <f t="shared" si="48"/>
        <v>21</v>
      </c>
      <c r="W137" s="61" t="str">
        <f t="shared" si="49"/>
        <v/>
      </c>
    </row>
    <row r="138" spans="1:23">
      <c r="A138" s="55" t="s">
        <v>241</v>
      </c>
      <c r="B138" s="62" t="s">
        <v>242</v>
      </c>
      <c r="C138" s="57" t="s">
        <v>86</v>
      </c>
      <c r="D138" s="58">
        <v>5</v>
      </c>
      <c r="E138" s="58">
        <v>6</v>
      </c>
      <c r="F138" s="58">
        <v>6</v>
      </c>
      <c r="G138" s="58">
        <v>3</v>
      </c>
      <c r="H138" s="58"/>
      <c r="I138" s="58"/>
      <c r="J138" s="58">
        <v>5</v>
      </c>
      <c r="K138" s="58">
        <v>3</v>
      </c>
      <c r="L138" s="58">
        <v>0</v>
      </c>
      <c r="M138" s="58">
        <v>8</v>
      </c>
      <c r="N138" s="58">
        <v>4</v>
      </c>
      <c r="O138" s="93">
        <f t="shared" si="41"/>
        <v>40</v>
      </c>
      <c r="P138" s="60">
        <f t="shared" si="42"/>
        <v>9</v>
      </c>
      <c r="Q138" s="59">
        <f t="shared" si="43"/>
        <v>0</v>
      </c>
      <c r="R138" s="59">
        <f t="shared" si="44"/>
        <v>0</v>
      </c>
      <c r="S138" s="59">
        <f t="shared" si="45"/>
        <v>0</v>
      </c>
      <c r="T138" s="59">
        <f t="shared" si="46"/>
        <v>0</v>
      </c>
      <c r="U138" s="59">
        <f t="shared" si="47"/>
        <v>40</v>
      </c>
      <c r="V138" s="94">
        <f t="shared" si="48"/>
        <v>22</v>
      </c>
      <c r="W138" s="61">
        <f t="shared" si="49"/>
        <v>1</v>
      </c>
    </row>
    <row r="139" spans="1:23">
      <c r="A139" s="55" t="s">
        <v>243</v>
      </c>
      <c r="B139" s="62" t="s">
        <v>244</v>
      </c>
      <c r="C139" s="57" t="s">
        <v>45</v>
      </c>
      <c r="D139" s="58">
        <v>8</v>
      </c>
      <c r="E139" s="58">
        <v>4</v>
      </c>
      <c r="F139" s="58">
        <v>5</v>
      </c>
      <c r="G139" s="58">
        <v>5</v>
      </c>
      <c r="H139" s="58">
        <v>4</v>
      </c>
      <c r="I139" s="58">
        <v>1</v>
      </c>
      <c r="J139" s="58"/>
      <c r="K139" s="58">
        <v>4</v>
      </c>
      <c r="L139" s="58"/>
      <c r="M139" s="58">
        <v>3</v>
      </c>
      <c r="N139" s="58">
        <v>5</v>
      </c>
      <c r="O139" s="93">
        <f t="shared" si="41"/>
        <v>39</v>
      </c>
      <c r="P139" s="60">
        <f t="shared" si="42"/>
        <v>9</v>
      </c>
      <c r="Q139" s="59">
        <f t="shared" si="43"/>
        <v>1</v>
      </c>
      <c r="R139" s="59">
        <f t="shared" si="44"/>
        <v>0</v>
      </c>
      <c r="S139" s="59">
        <f t="shared" si="45"/>
        <v>0</v>
      </c>
      <c r="T139" s="59">
        <f t="shared" si="46"/>
        <v>0</v>
      </c>
      <c r="U139" s="59">
        <f t="shared" si="47"/>
        <v>38</v>
      </c>
      <c r="V139" s="94">
        <f t="shared" si="48"/>
        <v>23</v>
      </c>
      <c r="W139" s="61">
        <f t="shared" si="49"/>
        <v>1</v>
      </c>
    </row>
    <row r="140" spans="1:23">
      <c r="A140" s="55" t="s">
        <v>245</v>
      </c>
      <c r="B140" s="62" t="s">
        <v>246</v>
      </c>
      <c r="C140" s="57" t="s">
        <v>86</v>
      </c>
      <c r="D140" s="58"/>
      <c r="E140" s="58"/>
      <c r="F140" s="58">
        <v>5</v>
      </c>
      <c r="G140" s="58">
        <v>7</v>
      </c>
      <c r="H140" s="58">
        <v>4</v>
      </c>
      <c r="I140" s="58"/>
      <c r="J140" s="58">
        <v>9</v>
      </c>
      <c r="K140" s="58">
        <v>12</v>
      </c>
      <c r="L140" s="58">
        <v>0</v>
      </c>
      <c r="M140" s="58"/>
      <c r="N140" s="58"/>
      <c r="O140" s="93">
        <f t="shared" si="41"/>
        <v>37</v>
      </c>
      <c r="P140" s="60">
        <f t="shared" si="42"/>
        <v>6</v>
      </c>
      <c r="Q140" s="59">
        <f t="shared" si="43"/>
        <v>0</v>
      </c>
      <c r="R140" s="59">
        <f t="shared" si="44"/>
        <v>0</v>
      </c>
      <c r="S140" s="59">
        <f t="shared" si="45"/>
        <v>0</v>
      </c>
      <c r="T140" s="59">
        <f t="shared" si="46"/>
        <v>0</v>
      </c>
      <c r="U140" s="59">
        <f t="shared" si="47"/>
        <v>37</v>
      </c>
      <c r="V140" s="94">
        <f t="shared" si="48"/>
        <v>24</v>
      </c>
      <c r="W140" s="61" t="str">
        <f t="shared" si="49"/>
        <v/>
      </c>
    </row>
    <row r="141" spans="1:23">
      <c r="A141" s="55" t="s">
        <v>247</v>
      </c>
      <c r="B141" s="62" t="s">
        <v>248</v>
      </c>
      <c r="C141" s="57" t="s">
        <v>58</v>
      </c>
      <c r="D141" s="58"/>
      <c r="E141" s="58">
        <v>10</v>
      </c>
      <c r="F141" s="58"/>
      <c r="G141" s="58">
        <v>7</v>
      </c>
      <c r="H141" s="58"/>
      <c r="I141" s="58">
        <v>7</v>
      </c>
      <c r="J141" s="58">
        <v>13</v>
      </c>
      <c r="K141" s="58"/>
      <c r="L141" s="58"/>
      <c r="M141" s="58"/>
      <c r="N141" s="58"/>
      <c r="O141" s="93">
        <f t="shared" si="41"/>
        <v>37</v>
      </c>
      <c r="P141" s="60">
        <f t="shared" si="42"/>
        <v>4</v>
      </c>
      <c r="Q141" s="59">
        <f t="shared" si="43"/>
        <v>0</v>
      </c>
      <c r="R141" s="59">
        <f t="shared" si="44"/>
        <v>0</v>
      </c>
      <c r="S141" s="59">
        <f t="shared" si="45"/>
        <v>0</v>
      </c>
      <c r="T141" s="59">
        <f t="shared" si="46"/>
        <v>0</v>
      </c>
      <c r="U141" s="59">
        <f t="shared" si="47"/>
        <v>37</v>
      </c>
      <c r="V141" s="94">
        <f t="shared" si="48"/>
        <v>24</v>
      </c>
      <c r="W141" s="61" t="str">
        <f t="shared" si="49"/>
        <v/>
      </c>
    </row>
    <row r="142" spans="1:23">
      <c r="A142" s="55" t="s">
        <v>249</v>
      </c>
      <c r="B142" s="62" t="s">
        <v>250</v>
      </c>
      <c r="C142" s="57" t="s">
        <v>50</v>
      </c>
      <c r="D142" s="58">
        <v>2</v>
      </c>
      <c r="E142" s="58">
        <v>4</v>
      </c>
      <c r="F142" s="58">
        <v>12</v>
      </c>
      <c r="G142" s="58">
        <v>4</v>
      </c>
      <c r="H142" s="58">
        <v>0</v>
      </c>
      <c r="I142" s="58">
        <v>1</v>
      </c>
      <c r="J142" s="58"/>
      <c r="K142" s="58">
        <v>6</v>
      </c>
      <c r="L142" s="58"/>
      <c r="M142" s="58"/>
      <c r="N142" s="58">
        <v>7</v>
      </c>
      <c r="O142" s="93">
        <f t="shared" si="41"/>
        <v>36</v>
      </c>
      <c r="P142" s="60">
        <f t="shared" si="42"/>
        <v>8</v>
      </c>
      <c r="Q142" s="59">
        <f t="shared" si="43"/>
        <v>0</v>
      </c>
      <c r="R142" s="59">
        <f t="shared" si="44"/>
        <v>0</v>
      </c>
      <c r="S142" s="59">
        <f t="shared" si="45"/>
        <v>0</v>
      </c>
      <c r="T142" s="59">
        <f t="shared" si="46"/>
        <v>0</v>
      </c>
      <c r="U142" s="59">
        <f t="shared" si="47"/>
        <v>36</v>
      </c>
      <c r="V142" s="94">
        <f t="shared" si="48"/>
        <v>26</v>
      </c>
      <c r="W142" s="61">
        <f t="shared" si="49"/>
        <v>1</v>
      </c>
    </row>
    <row r="143" spans="1:23">
      <c r="A143" s="55" t="s">
        <v>251</v>
      </c>
      <c r="B143" s="62" t="s">
        <v>252</v>
      </c>
      <c r="C143" s="57" t="s">
        <v>58</v>
      </c>
      <c r="D143" s="58"/>
      <c r="E143" s="58">
        <v>7</v>
      </c>
      <c r="F143" s="58">
        <v>14</v>
      </c>
      <c r="G143" s="58">
        <v>6</v>
      </c>
      <c r="H143" s="58"/>
      <c r="I143" s="58">
        <v>0</v>
      </c>
      <c r="J143" s="58"/>
      <c r="K143" s="58">
        <v>8</v>
      </c>
      <c r="L143" s="58">
        <v>0</v>
      </c>
      <c r="M143" s="58"/>
      <c r="N143" s="58">
        <v>0</v>
      </c>
      <c r="O143" s="93">
        <f t="shared" si="41"/>
        <v>35</v>
      </c>
      <c r="P143" s="60">
        <f t="shared" si="42"/>
        <v>7</v>
      </c>
      <c r="Q143" s="59">
        <f t="shared" si="43"/>
        <v>0</v>
      </c>
      <c r="R143" s="59">
        <f t="shared" si="44"/>
        <v>0</v>
      </c>
      <c r="S143" s="59">
        <f t="shared" si="45"/>
        <v>0</v>
      </c>
      <c r="T143" s="59">
        <f t="shared" si="46"/>
        <v>0</v>
      </c>
      <c r="U143" s="59">
        <f t="shared" si="47"/>
        <v>35</v>
      </c>
      <c r="V143" s="94">
        <f t="shared" si="48"/>
        <v>27</v>
      </c>
      <c r="W143" s="61" t="str">
        <f t="shared" si="49"/>
        <v/>
      </c>
    </row>
    <row r="144" spans="1:23">
      <c r="A144" s="55" t="s">
        <v>192</v>
      </c>
      <c r="B144" s="62" t="s">
        <v>119</v>
      </c>
      <c r="C144" s="57" t="s">
        <v>64</v>
      </c>
      <c r="D144" s="58">
        <v>9</v>
      </c>
      <c r="E144" s="58"/>
      <c r="F144" s="58"/>
      <c r="G144" s="58"/>
      <c r="H144" s="58"/>
      <c r="I144" s="58">
        <v>8</v>
      </c>
      <c r="J144" s="58">
        <v>10</v>
      </c>
      <c r="K144" s="58">
        <v>8</v>
      </c>
      <c r="L144" s="58">
        <v>0</v>
      </c>
      <c r="M144" s="58"/>
      <c r="N144" s="58"/>
      <c r="O144" s="93">
        <f t="shared" si="41"/>
        <v>35</v>
      </c>
      <c r="P144" s="60">
        <f t="shared" si="42"/>
        <v>5</v>
      </c>
      <c r="Q144" s="59">
        <f t="shared" si="43"/>
        <v>0</v>
      </c>
      <c r="R144" s="59">
        <f t="shared" si="44"/>
        <v>0</v>
      </c>
      <c r="S144" s="59">
        <f t="shared" si="45"/>
        <v>0</v>
      </c>
      <c r="T144" s="59">
        <f t="shared" si="46"/>
        <v>0</v>
      </c>
      <c r="U144" s="59">
        <f t="shared" si="47"/>
        <v>35</v>
      </c>
      <c r="V144" s="94">
        <f t="shared" si="48"/>
        <v>27</v>
      </c>
      <c r="W144" s="61" t="str">
        <f t="shared" si="49"/>
        <v/>
      </c>
    </row>
    <row r="145" spans="1:23">
      <c r="A145" s="55" t="s">
        <v>253</v>
      </c>
      <c r="B145" s="62" t="s">
        <v>94</v>
      </c>
      <c r="C145" s="57" t="s">
        <v>77</v>
      </c>
      <c r="D145" s="58">
        <v>5</v>
      </c>
      <c r="E145" s="58">
        <v>5</v>
      </c>
      <c r="F145" s="58">
        <v>3</v>
      </c>
      <c r="G145" s="58">
        <v>3</v>
      </c>
      <c r="H145" s="58">
        <v>0</v>
      </c>
      <c r="I145" s="58">
        <v>5</v>
      </c>
      <c r="J145" s="58">
        <v>4</v>
      </c>
      <c r="K145" s="58">
        <v>3</v>
      </c>
      <c r="L145" s="58">
        <v>0</v>
      </c>
      <c r="M145" s="58">
        <v>2</v>
      </c>
      <c r="N145" s="58">
        <v>6</v>
      </c>
      <c r="O145" s="93">
        <f t="shared" si="41"/>
        <v>36</v>
      </c>
      <c r="P145" s="60">
        <f t="shared" si="42"/>
        <v>11</v>
      </c>
      <c r="Q145" s="59">
        <f t="shared" si="43"/>
        <v>0</v>
      </c>
      <c r="R145" s="59">
        <f t="shared" si="44"/>
        <v>0</v>
      </c>
      <c r="S145" s="59">
        <f t="shared" si="45"/>
        <v>2</v>
      </c>
      <c r="T145" s="59">
        <f t="shared" si="46"/>
        <v>0</v>
      </c>
      <c r="U145" s="59">
        <f t="shared" si="47"/>
        <v>34</v>
      </c>
      <c r="V145" s="94">
        <f t="shared" si="48"/>
        <v>29</v>
      </c>
      <c r="W145" s="61">
        <f t="shared" si="49"/>
        <v>1</v>
      </c>
    </row>
    <row r="146" spans="1:23">
      <c r="A146" s="55" t="s">
        <v>254</v>
      </c>
      <c r="B146" s="62" t="s">
        <v>255</v>
      </c>
      <c r="C146" s="57" t="s">
        <v>45</v>
      </c>
      <c r="D146" s="58"/>
      <c r="E146" s="58">
        <v>5</v>
      </c>
      <c r="F146" s="58">
        <v>5</v>
      </c>
      <c r="G146" s="58">
        <v>5</v>
      </c>
      <c r="H146" s="58">
        <v>3</v>
      </c>
      <c r="I146" s="58">
        <v>6</v>
      </c>
      <c r="J146" s="58">
        <v>2</v>
      </c>
      <c r="K146" s="58">
        <v>2</v>
      </c>
      <c r="L146" s="58">
        <v>0</v>
      </c>
      <c r="M146" s="58"/>
      <c r="N146" s="58">
        <v>3</v>
      </c>
      <c r="O146" s="93">
        <f t="shared" si="41"/>
        <v>31</v>
      </c>
      <c r="P146" s="60">
        <f t="shared" si="42"/>
        <v>9</v>
      </c>
      <c r="Q146" s="59">
        <f t="shared" si="43"/>
        <v>0</v>
      </c>
      <c r="R146" s="59">
        <f t="shared" si="44"/>
        <v>0</v>
      </c>
      <c r="S146" s="59">
        <f t="shared" si="45"/>
        <v>0</v>
      </c>
      <c r="T146" s="59">
        <f t="shared" si="46"/>
        <v>0</v>
      </c>
      <c r="U146" s="59">
        <f t="shared" si="47"/>
        <v>31</v>
      </c>
      <c r="V146" s="94">
        <f t="shared" si="48"/>
        <v>30</v>
      </c>
      <c r="W146" s="61">
        <f t="shared" si="49"/>
        <v>1</v>
      </c>
    </row>
    <row r="147" spans="1:23">
      <c r="A147" s="55" t="s">
        <v>256</v>
      </c>
      <c r="B147" s="62" t="s">
        <v>123</v>
      </c>
      <c r="C147" s="57" t="s">
        <v>45</v>
      </c>
      <c r="D147" s="58">
        <v>1</v>
      </c>
      <c r="E147" s="58"/>
      <c r="F147" s="58">
        <v>2</v>
      </c>
      <c r="G147" s="58">
        <v>6</v>
      </c>
      <c r="H147" s="58">
        <v>2</v>
      </c>
      <c r="I147" s="58">
        <v>4</v>
      </c>
      <c r="J147" s="58">
        <v>2</v>
      </c>
      <c r="K147" s="58">
        <v>2</v>
      </c>
      <c r="L147" s="58">
        <v>0</v>
      </c>
      <c r="M147" s="58">
        <v>5</v>
      </c>
      <c r="N147" s="58">
        <v>6</v>
      </c>
      <c r="O147" s="93">
        <f t="shared" si="41"/>
        <v>30</v>
      </c>
      <c r="P147" s="60">
        <f t="shared" si="42"/>
        <v>10</v>
      </c>
      <c r="Q147" s="59">
        <f t="shared" si="43"/>
        <v>0</v>
      </c>
      <c r="R147" s="59">
        <f t="shared" si="44"/>
        <v>1</v>
      </c>
      <c r="S147" s="59">
        <f t="shared" si="45"/>
        <v>0</v>
      </c>
      <c r="T147" s="59">
        <f t="shared" si="46"/>
        <v>0</v>
      </c>
      <c r="U147" s="59">
        <f t="shared" si="47"/>
        <v>29</v>
      </c>
      <c r="V147" s="94">
        <f t="shared" si="48"/>
        <v>31</v>
      </c>
      <c r="W147" s="61">
        <f t="shared" si="49"/>
        <v>1</v>
      </c>
    </row>
    <row r="148" spans="1:23">
      <c r="A148" s="55" t="s">
        <v>257</v>
      </c>
      <c r="B148" s="62" t="s">
        <v>172</v>
      </c>
      <c r="C148" s="57" t="s">
        <v>58</v>
      </c>
      <c r="D148" s="58">
        <v>3</v>
      </c>
      <c r="E148" s="58">
        <v>7</v>
      </c>
      <c r="F148" s="58">
        <v>6</v>
      </c>
      <c r="G148" s="58">
        <v>7</v>
      </c>
      <c r="H148" s="58">
        <v>5</v>
      </c>
      <c r="I148" s="58"/>
      <c r="J148" s="58"/>
      <c r="K148" s="58"/>
      <c r="L148" s="58"/>
      <c r="M148" s="58"/>
      <c r="N148" s="58"/>
      <c r="O148" s="93">
        <f t="shared" si="41"/>
        <v>28</v>
      </c>
      <c r="P148" s="60">
        <f t="shared" si="42"/>
        <v>5</v>
      </c>
      <c r="Q148" s="59">
        <f t="shared" si="43"/>
        <v>0</v>
      </c>
      <c r="R148" s="59">
        <f t="shared" si="44"/>
        <v>0</v>
      </c>
      <c r="S148" s="59">
        <f t="shared" si="45"/>
        <v>0</v>
      </c>
      <c r="T148" s="59">
        <f t="shared" si="46"/>
        <v>0</v>
      </c>
      <c r="U148" s="59">
        <f t="shared" si="47"/>
        <v>28</v>
      </c>
      <c r="V148" s="94">
        <f t="shared" si="48"/>
        <v>32</v>
      </c>
      <c r="W148" s="61" t="str">
        <f t="shared" si="49"/>
        <v/>
      </c>
    </row>
    <row r="149" spans="1:23">
      <c r="A149" s="55" t="s">
        <v>258</v>
      </c>
      <c r="B149" s="62" t="s">
        <v>259</v>
      </c>
      <c r="C149" s="57" t="s">
        <v>133</v>
      </c>
      <c r="D149" s="58"/>
      <c r="E149" s="58">
        <v>1</v>
      </c>
      <c r="F149" s="58">
        <v>9</v>
      </c>
      <c r="G149" s="58">
        <v>5</v>
      </c>
      <c r="H149" s="58">
        <v>9</v>
      </c>
      <c r="I149" s="58">
        <v>4</v>
      </c>
      <c r="J149" s="58"/>
      <c r="K149" s="58"/>
      <c r="L149" s="58">
        <v>0</v>
      </c>
      <c r="M149" s="58"/>
      <c r="N149" s="58"/>
      <c r="O149" s="93">
        <f t="shared" ref="O149:O180" si="50">SUM(D149:N149)</f>
        <v>28</v>
      </c>
      <c r="P149" s="60">
        <f t="shared" ref="P149:P180" si="51">COUNT(D149:N149)</f>
        <v>6</v>
      </c>
      <c r="Q149" s="59">
        <f t="shared" ref="Q149:Q180" si="52">IF(P149&lt;9,0,SMALL(D149:N149,1))</f>
        <v>0</v>
      </c>
      <c r="R149" s="59">
        <f t="shared" ref="R149:R180" si="53">IF(P149&lt;10,0,SMALL(D149:N149,2))</f>
        <v>0</v>
      </c>
      <c r="S149" s="59">
        <f t="shared" ref="S149:S180" si="54">IF(P149&lt;11,0,SMALL(D149:N149,3))</f>
        <v>0</v>
      </c>
      <c r="T149" s="59">
        <f t="shared" ref="T149:T180" si="55">IF(P149&lt;12,0,+SMALL(D149:N149,4))</f>
        <v>0</v>
      </c>
      <c r="U149" s="59">
        <f t="shared" ref="U149:U180" si="56">IF(EXCLUS=4,O149-Q149-R149-S149-T149,IF(EXCLUS=3,O149-Q149-R149-S149,IF(EXCLUS=2,O149-Q149-R149,IF(EXCLUS=1,O149-Q149))))</f>
        <v>28</v>
      </c>
      <c r="V149" s="94">
        <f t="shared" ref="V149:V180" si="57">+IF(+COUNT(D149:N149)&gt;0,RANK(U149,$U$117:$U$190,0),"")</f>
        <v>32</v>
      </c>
      <c r="W149" s="61" t="str">
        <f t="shared" ref="W149:W180" si="58">IF(P149&gt;MAXCOMPET-1,1,"")</f>
        <v/>
      </c>
    </row>
    <row r="150" spans="1:23">
      <c r="A150" s="55" t="s">
        <v>260</v>
      </c>
      <c r="B150" s="62" t="s">
        <v>110</v>
      </c>
      <c r="C150" s="57" t="s">
        <v>86</v>
      </c>
      <c r="D150" s="58"/>
      <c r="E150" s="58">
        <v>8</v>
      </c>
      <c r="F150" s="58">
        <v>10</v>
      </c>
      <c r="G150" s="58"/>
      <c r="H150" s="58"/>
      <c r="I150" s="58"/>
      <c r="J150" s="58"/>
      <c r="K150" s="58">
        <v>8</v>
      </c>
      <c r="L150" s="58">
        <v>0</v>
      </c>
      <c r="M150" s="58"/>
      <c r="N150" s="58"/>
      <c r="O150" s="93">
        <f t="shared" si="50"/>
        <v>26</v>
      </c>
      <c r="P150" s="60">
        <f t="shared" si="51"/>
        <v>4</v>
      </c>
      <c r="Q150" s="59">
        <f t="shared" si="52"/>
        <v>0</v>
      </c>
      <c r="R150" s="59">
        <f t="shared" si="53"/>
        <v>0</v>
      </c>
      <c r="S150" s="59">
        <f t="shared" si="54"/>
        <v>0</v>
      </c>
      <c r="T150" s="59">
        <f t="shared" si="55"/>
        <v>0</v>
      </c>
      <c r="U150" s="59">
        <f t="shared" si="56"/>
        <v>26</v>
      </c>
      <c r="V150" s="94">
        <f t="shared" si="57"/>
        <v>34</v>
      </c>
      <c r="W150" s="61" t="str">
        <f t="shared" si="58"/>
        <v/>
      </c>
    </row>
    <row r="151" spans="1:23">
      <c r="A151" s="55" t="s">
        <v>261</v>
      </c>
      <c r="B151" s="62" t="s">
        <v>90</v>
      </c>
      <c r="C151" s="57" t="s">
        <v>86</v>
      </c>
      <c r="D151" s="58">
        <v>5</v>
      </c>
      <c r="E151" s="58"/>
      <c r="F151" s="58">
        <v>6</v>
      </c>
      <c r="G151" s="58">
        <v>4</v>
      </c>
      <c r="H151" s="58">
        <v>1</v>
      </c>
      <c r="I151" s="58">
        <v>6</v>
      </c>
      <c r="J151" s="58"/>
      <c r="K151" s="58"/>
      <c r="L151" s="58">
        <v>0</v>
      </c>
      <c r="M151" s="58"/>
      <c r="N151" s="58"/>
      <c r="O151" s="93">
        <f t="shared" si="50"/>
        <v>22</v>
      </c>
      <c r="P151" s="60">
        <f t="shared" si="51"/>
        <v>6</v>
      </c>
      <c r="Q151" s="59">
        <f t="shared" si="52"/>
        <v>0</v>
      </c>
      <c r="R151" s="59">
        <f t="shared" si="53"/>
        <v>0</v>
      </c>
      <c r="S151" s="59">
        <f t="shared" si="54"/>
        <v>0</v>
      </c>
      <c r="T151" s="59">
        <f t="shared" si="55"/>
        <v>0</v>
      </c>
      <c r="U151" s="59">
        <f t="shared" si="56"/>
        <v>22</v>
      </c>
      <c r="V151" s="94">
        <f t="shared" si="57"/>
        <v>35</v>
      </c>
      <c r="W151" s="61" t="str">
        <f t="shared" si="58"/>
        <v/>
      </c>
    </row>
    <row r="152" spans="1:23">
      <c r="A152" s="55" t="s">
        <v>262</v>
      </c>
      <c r="B152" s="62" t="s">
        <v>263</v>
      </c>
      <c r="C152" s="57" t="s">
        <v>165</v>
      </c>
      <c r="D152" s="58">
        <v>5</v>
      </c>
      <c r="E152" s="58"/>
      <c r="F152" s="58">
        <v>4</v>
      </c>
      <c r="G152" s="58">
        <v>4</v>
      </c>
      <c r="H152" s="58">
        <v>1</v>
      </c>
      <c r="I152" s="58"/>
      <c r="J152" s="58">
        <v>2</v>
      </c>
      <c r="K152" s="58"/>
      <c r="L152" s="58"/>
      <c r="M152" s="58">
        <v>5</v>
      </c>
      <c r="N152" s="58">
        <v>0</v>
      </c>
      <c r="O152" s="93">
        <f t="shared" si="50"/>
        <v>21</v>
      </c>
      <c r="P152" s="60">
        <f t="shared" si="51"/>
        <v>7</v>
      </c>
      <c r="Q152" s="59">
        <f t="shared" si="52"/>
        <v>0</v>
      </c>
      <c r="R152" s="59">
        <f t="shared" si="53"/>
        <v>0</v>
      </c>
      <c r="S152" s="59">
        <f t="shared" si="54"/>
        <v>0</v>
      </c>
      <c r="T152" s="59">
        <f t="shared" si="55"/>
        <v>0</v>
      </c>
      <c r="U152" s="59">
        <f t="shared" si="56"/>
        <v>21</v>
      </c>
      <c r="V152" s="94">
        <f t="shared" si="57"/>
        <v>36</v>
      </c>
      <c r="W152" s="61" t="str">
        <f t="shared" si="58"/>
        <v/>
      </c>
    </row>
    <row r="153" spans="1:23">
      <c r="A153" s="55" t="s">
        <v>264</v>
      </c>
      <c r="B153" s="62" t="s">
        <v>114</v>
      </c>
      <c r="C153" s="57" t="s">
        <v>50</v>
      </c>
      <c r="D153" s="58">
        <v>3</v>
      </c>
      <c r="E153" s="58">
        <v>1</v>
      </c>
      <c r="F153" s="58">
        <v>5</v>
      </c>
      <c r="G153" s="58">
        <v>6</v>
      </c>
      <c r="H153" s="58">
        <v>3</v>
      </c>
      <c r="I153" s="58">
        <v>3</v>
      </c>
      <c r="J153" s="58"/>
      <c r="K153" s="58"/>
      <c r="L153" s="58"/>
      <c r="M153" s="58"/>
      <c r="N153" s="58"/>
      <c r="O153" s="93">
        <f t="shared" si="50"/>
        <v>21</v>
      </c>
      <c r="P153" s="60">
        <f t="shared" si="51"/>
        <v>6</v>
      </c>
      <c r="Q153" s="59">
        <f t="shared" si="52"/>
        <v>0</v>
      </c>
      <c r="R153" s="59">
        <f t="shared" si="53"/>
        <v>0</v>
      </c>
      <c r="S153" s="59">
        <f t="shared" si="54"/>
        <v>0</v>
      </c>
      <c r="T153" s="59">
        <f t="shared" si="55"/>
        <v>0</v>
      </c>
      <c r="U153" s="59">
        <f t="shared" si="56"/>
        <v>21</v>
      </c>
      <c r="V153" s="94">
        <f t="shared" si="57"/>
        <v>36</v>
      </c>
      <c r="W153" s="61" t="str">
        <f t="shared" si="58"/>
        <v/>
      </c>
    </row>
    <row r="154" spans="1:23">
      <c r="A154" s="55" t="s">
        <v>265</v>
      </c>
      <c r="B154" s="62" t="s">
        <v>259</v>
      </c>
      <c r="C154" s="57" t="s">
        <v>98</v>
      </c>
      <c r="D154" s="58">
        <v>6</v>
      </c>
      <c r="E154" s="58"/>
      <c r="F154" s="58">
        <v>4</v>
      </c>
      <c r="G154" s="58"/>
      <c r="H154" s="58">
        <v>5</v>
      </c>
      <c r="I154" s="58">
        <v>4</v>
      </c>
      <c r="J154" s="58"/>
      <c r="K154" s="58"/>
      <c r="L154" s="58"/>
      <c r="M154" s="58"/>
      <c r="N154" s="58"/>
      <c r="O154" s="93">
        <f t="shared" si="50"/>
        <v>19</v>
      </c>
      <c r="P154" s="60">
        <f t="shared" si="51"/>
        <v>4</v>
      </c>
      <c r="Q154" s="59">
        <f t="shared" si="52"/>
        <v>0</v>
      </c>
      <c r="R154" s="59">
        <f t="shared" si="53"/>
        <v>0</v>
      </c>
      <c r="S154" s="59">
        <f t="shared" si="54"/>
        <v>0</v>
      </c>
      <c r="T154" s="59">
        <f t="shared" si="55"/>
        <v>0</v>
      </c>
      <c r="U154" s="59">
        <f t="shared" si="56"/>
        <v>19</v>
      </c>
      <c r="V154" s="94">
        <f t="shared" si="57"/>
        <v>38</v>
      </c>
      <c r="W154" s="61" t="str">
        <f t="shared" si="58"/>
        <v/>
      </c>
    </row>
    <row r="155" spans="1:23">
      <c r="A155" s="55" t="s">
        <v>266</v>
      </c>
      <c r="B155" s="62" t="s">
        <v>152</v>
      </c>
      <c r="C155" s="57" t="s">
        <v>86</v>
      </c>
      <c r="D155" s="58">
        <v>5</v>
      </c>
      <c r="E155" s="58"/>
      <c r="F155" s="58">
        <v>6</v>
      </c>
      <c r="G155" s="58"/>
      <c r="H155" s="58"/>
      <c r="I155" s="58"/>
      <c r="J155" s="58"/>
      <c r="K155" s="58">
        <v>7</v>
      </c>
      <c r="L155" s="58"/>
      <c r="M155" s="58"/>
      <c r="N155" s="58"/>
      <c r="O155" s="93">
        <f t="shared" si="50"/>
        <v>18</v>
      </c>
      <c r="P155" s="60">
        <f t="shared" si="51"/>
        <v>3</v>
      </c>
      <c r="Q155" s="59">
        <f t="shared" si="52"/>
        <v>0</v>
      </c>
      <c r="R155" s="59">
        <f t="shared" si="53"/>
        <v>0</v>
      </c>
      <c r="S155" s="59">
        <f t="shared" si="54"/>
        <v>0</v>
      </c>
      <c r="T155" s="59">
        <f t="shared" si="55"/>
        <v>0</v>
      </c>
      <c r="U155" s="59">
        <f t="shared" si="56"/>
        <v>18</v>
      </c>
      <c r="V155" s="94">
        <f t="shared" si="57"/>
        <v>39</v>
      </c>
      <c r="W155" s="61" t="str">
        <f t="shared" si="58"/>
        <v/>
      </c>
    </row>
    <row r="156" spans="1:23">
      <c r="A156" s="55" t="s">
        <v>267</v>
      </c>
      <c r="B156" s="62" t="s">
        <v>268</v>
      </c>
      <c r="C156" s="57" t="s">
        <v>45</v>
      </c>
      <c r="D156" s="58">
        <v>8</v>
      </c>
      <c r="E156" s="58"/>
      <c r="F156" s="58"/>
      <c r="G156" s="58">
        <v>10</v>
      </c>
      <c r="H156" s="58"/>
      <c r="I156" s="58"/>
      <c r="J156" s="58"/>
      <c r="K156" s="58"/>
      <c r="L156" s="58"/>
      <c r="M156" s="58"/>
      <c r="N156" s="58"/>
      <c r="O156" s="93">
        <f t="shared" si="50"/>
        <v>18</v>
      </c>
      <c r="P156" s="60">
        <f t="shared" si="51"/>
        <v>2</v>
      </c>
      <c r="Q156" s="59">
        <f t="shared" si="52"/>
        <v>0</v>
      </c>
      <c r="R156" s="59">
        <f t="shared" si="53"/>
        <v>0</v>
      </c>
      <c r="S156" s="59">
        <f t="shared" si="54"/>
        <v>0</v>
      </c>
      <c r="T156" s="59">
        <f t="shared" si="55"/>
        <v>0</v>
      </c>
      <c r="U156" s="59">
        <f t="shared" si="56"/>
        <v>18</v>
      </c>
      <c r="V156" s="94">
        <f t="shared" si="57"/>
        <v>39</v>
      </c>
      <c r="W156" s="61" t="str">
        <f t="shared" si="58"/>
        <v/>
      </c>
    </row>
    <row r="157" spans="1:23">
      <c r="A157" s="55" t="s">
        <v>269</v>
      </c>
      <c r="B157" s="62" t="s">
        <v>94</v>
      </c>
      <c r="C157" s="57" t="s">
        <v>133</v>
      </c>
      <c r="D157" s="58"/>
      <c r="E157" s="58"/>
      <c r="F157" s="58"/>
      <c r="G157" s="58">
        <v>8</v>
      </c>
      <c r="H157" s="58"/>
      <c r="I157" s="58"/>
      <c r="J157" s="58">
        <v>9</v>
      </c>
      <c r="K157" s="58"/>
      <c r="L157" s="58"/>
      <c r="M157" s="58"/>
      <c r="N157" s="58"/>
      <c r="O157" s="93">
        <f t="shared" si="50"/>
        <v>17</v>
      </c>
      <c r="P157" s="60">
        <f t="shared" si="51"/>
        <v>2</v>
      </c>
      <c r="Q157" s="59">
        <f t="shared" si="52"/>
        <v>0</v>
      </c>
      <c r="R157" s="59">
        <f t="shared" si="53"/>
        <v>0</v>
      </c>
      <c r="S157" s="59">
        <f t="shared" si="54"/>
        <v>0</v>
      </c>
      <c r="T157" s="59">
        <f t="shared" si="55"/>
        <v>0</v>
      </c>
      <c r="U157" s="59">
        <f t="shared" si="56"/>
        <v>17</v>
      </c>
      <c r="V157" s="94">
        <f t="shared" si="57"/>
        <v>41</v>
      </c>
      <c r="W157" s="61" t="str">
        <f t="shared" si="58"/>
        <v/>
      </c>
    </row>
    <row r="158" spans="1:23">
      <c r="A158" s="55" t="s">
        <v>270</v>
      </c>
      <c r="B158" s="62" t="s">
        <v>271</v>
      </c>
      <c r="C158" s="57" t="s">
        <v>98</v>
      </c>
      <c r="D158" s="58">
        <v>5</v>
      </c>
      <c r="E158" s="58">
        <v>1</v>
      </c>
      <c r="F158" s="58">
        <v>5</v>
      </c>
      <c r="G158" s="58">
        <v>2</v>
      </c>
      <c r="H158" s="58"/>
      <c r="I158" s="58">
        <v>0</v>
      </c>
      <c r="J158" s="58">
        <v>1</v>
      </c>
      <c r="K158" s="58">
        <v>1</v>
      </c>
      <c r="L158" s="58"/>
      <c r="M158" s="58">
        <v>0</v>
      </c>
      <c r="N158" s="58">
        <v>2</v>
      </c>
      <c r="O158" s="93">
        <f t="shared" si="50"/>
        <v>17</v>
      </c>
      <c r="P158" s="60">
        <f t="shared" si="51"/>
        <v>9</v>
      </c>
      <c r="Q158" s="59">
        <f t="shared" si="52"/>
        <v>0</v>
      </c>
      <c r="R158" s="59">
        <f t="shared" si="53"/>
        <v>0</v>
      </c>
      <c r="S158" s="59">
        <f t="shared" si="54"/>
        <v>0</v>
      </c>
      <c r="T158" s="59">
        <f t="shared" si="55"/>
        <v>0</v>
      </c>
      <c r="U158" s="59">
        <f t="shared" si="56"/>
        <v>17</v>
      </c>
      <c r="V158" s="94">
        <f t="shared" si="57"/>
        <v>41</v>
      </c>
      <c r="W158" s="61">
        <f t="shared" si="58"/>
        <v>1</v>
      </c>
    </row>
    <row r="159" spans="1:23">
      <c r="A159" s="55" t="s">
        <v>272</v>
      </c>
      <c r="B159" s="62" t="s">
        <v>170</v>
      </c>
      <c r="C159" s="57" t="s">
        <v>58</v>
      </c>
      <c r="D159" s="58">
        <v>6</v>
      </c>
      <c r="E159" s="58">
        <v>4</v>
      </c>
      <c r="F159" s="58"/>
      <c r="G159" s="58"/>
      <c r="H159" s="58"/>
      <c r="I159" s="58">
        <v>5</v>
      </c>
      <c r="J159" s="58"/>
      <c r="K159" s="58"/>
      <c r="L159" s="58"/>
      <c r="M159" s="58"/>
      <c r="N159" s="58"/>
      <c r="O159" s="93">
        <f t="shared" si="50"/>
        <v>15</v>
      </c>
      <c r="P159" s="60">
        <f t="shared" si="51"/>
        <v>3</v>
      </c>
      <c r="Q159" s="59">
        <f t="shared" si="52"/>
        <v>0</v>
      </c>
      <c r="R159" s="59">
        <f t="shared" si="53"/>
        <v>0</v>
      </c>
      <c r="S159" s="59">
        <f t="shared" si="54"/>
        <v>0</v>
      </c>
      <c r="T159" s="59">
        <f t="shared" si="55"/>
        <v>0</v>
      </c>
      <c r="U159" s="59">
        <f t="shared" si="56"/>
        <v>15</v>
      </c>
      <c r="V159" s="94">
        <f t="shared" si="57"/>
        <v>43</v>
      </c>
      <c r="W159" s="61" t="str">
        <f t="shared" si="58"/>
        <v/>
      </c>
    </row>
    <row r="160" spans="1:23">
      <c r="A160" s="55" t="s">
        <v>273</v>
      </c>
      <c r="B160" s="62" t="s">
        <v>274</v>
      </c>
      <c r="C160" s="57" t="s">
        <v>98</v>
      </c>
      <c r="D160" s="58">
        <v>8</v>
      </c>
      <c r="E160" s="58"/>
      <c r="F160" s="58">
        <v>3</v>
      </c>
      <c r="G160" s="58"/>
      <c r="H160" s="58"/>
      <c r="I160" s="58">
        <v>4</v>
      </c>
      <c r="J160" s="58"/>
      <c r="K160" s="58"/>
      <c r="L160" s="58"/>
      <c r="M160" s="58"/>
      <c r="N160" s="58"/>
      <c r="O160" s="93">
        <f t="shared" si="50"/>
        <v>15</v>
      </c>
      <c r="P160" s="60">
        <f t="shared" si="51"/>
        <v>3</v>
      </c>
      <c r="Q160" s="59">
        <f t="shared" si="52"/>
        <v>0</v>
      </c>
      <c r="R160" s="59">
        <f t="shared" si="53"/>
        <v>0</v>
      </c>
      <c r="S160" s="59">
        <f t="shared" si="54"/>
        <v>0</v>
      </c>
      <c r="T160" s="59">
        <f t="shared" si="55"/>
        <v>0</v>
      </c>
      <c r="U160" s="59">
        <f t="shared" si="56"/>
        <v>15</v>
      </c>
      <c r="V160" s="94">
        <f t="shared" si="57"/>
        <v>43</v>
      </c>
      <c r="W160" s="61" t="str">
        <f t="shared" si="58"/>
        <v/>
      </c>
    </row>
    <row r="161" spans="1:23">
      <c r="A161" s="55" t="s">
        <v>275</v>
      </c>
      <c r="B161" s="62" t="s">
        <v>276</v>
      </c>
      <c r="C161" s="57" t="s">
        <v>156</v>
      </c>
      <c r="D161" s="58"/>
      <c r="E161" s="58">
        <v>4</v>
      </c>
      <c r="F161" s="58"/>
      <c r="G161" s="58">
        <v>10</v>
      </c>
      <c r="H161" s="58"/>
      <c r="I161" s="58"/>
      <c r="J161" s="58"/>
      <c r="K161" s="58"/>
      <c r="L161" s="58"/>
      <c r="M161" s="58"/>
      <c r="N161" s="58"/>
      <c r="O161" s="93">
        <f t="shared" si="50"/>
        <v>14</v>
      </c>
      <c r="P161" s="60">
        <f t="shared" si="51"/>
        <v>2</v>
      </c>
      <c r="Q161" s="59">
        <f t="shared" si="52"/>
        <v>0</v>
      </c>
      <c r="R161" s="59">
        <f t="shared" si="53"/>
        <v>0</v>
      </c>
      <c r="S161" s="59">
        <f t="shared" si="54"/>
        <v>0</v>
      </c>
      <c r="T161" s="59">
        <f t="shared" si="55"/>
        <v>0</v>
      </c>
      <c r="U161" s="59">
        <f t="shared" si="56"/>
        <v>14</v>
      </c>
      <c r="V161" s="94">
        <f t="shared" si="57"/>
        <v>45</v>
      </c>
      <c r="W161" s="61" t="str">
        <f t="shared" si="58"/>
        <v/>
      </c>
    </row>
    <row r="162" spans="1:23">
      <c r="A162" s="55" t="s">
        <v>72</v>
      </c>
      <c r="B162" s="62" t="s">
        <v>152</v>
      </c>
      <c r="C162" s="57" t="s">
        <v>45</v>
      </c>
      <c r="D162" s="58"/>
      <c r="E162" s="58">
        <v>9</v>
      </c>
      <c r="F162" s="58"/>
      <c r="G162" s="58">
        <v>4</v>
      </c>
      <c r="H162" s="58"/>
      <c r="I162" s="58"/>
      <c r="J162" s="58"/>
      <c r="K162" s="58"/>
      <c r="L162" s="58"/>
      <c r="M162" s="58"/>
      <c r="N162" s="58"/>
      <c r="O162" s="93">
        <f t="shared" si="50"/>
        <v>13</v>
      </c>
      <c r="P162" s="60">
        <f t="shared" si="51"/>
        <v>2</v>
      </c>
      <c r="Q162" s="59">
        <f t="shared" si="52"/>
        <v>0</v>
      </c>
      <c r="R162" s="59">
        <f t="shared" si="53"/>
        <v>0</v>
      </c>
      <c r="S162" s="59">
        <f t="shared" si="54"/>
        <v>0</v>
      </c>
      <c r="T162" s="59">
        <f t="shared" si="55"/>
        <v>0</v>
      </c>
      <c r="U162" s="59">
        <f t="shared" si="56"/>
        <v>13</v>
      </c>
      <c r="V162" s="94">
        <f t="shared" si="57"/>
        <v>46</v>
      </c>
      <c r="W162" s="61" t="str">
        <f t="shared" si="58"/>
        <v/>
      </c>
    </row>
    <row r="163" spans="1:23">
      <c r="A163" s="55" t="s">
        <v>277</v>
      </c>
      <c r="B163" s="62" t="s">
        <v>102</v>
      </c>
      <c r="C163" s="57" t="s">
        <v>45</v>
      </c>
      <c r="D163" s="58"/>
      <c r="E163" s="58">
        <v>10</v>
      </c>
      <c r="F163" s="58"/>
      <c r="G163" s="58">
        <v>0</v>
      </c>
      <c r="H163" s="58"/>
      <c r="I163" s="58">
        <v>3</v>
      </c>
      <c r="J163" s="58"/>
      <c r="K163" s="58"/>
      <c r="L163" s="58"/>
      <c r="M163" s="58"/>
      <c r="N163" s="58"/>
      <c r="O163" s="93">
        <f t="shared" si="50"/>
        <v>13</v>
      </c>
      <c r="P163" s="60">
        <f t="shared" si="51"/>
        <v>3</v>
      </c>
      <c r="Q163" s="59">
        <f t="shared" si="52"/>
        <v>0</v>
      </c>
      <c r="R163" s="59">
        <f t="shared" si="53"/>
        <v>0</v>
      </c>
      <c r="S163" s="59">
        <f t="shared" si="54"/>
        <v>0</v>
      </c>
      <c r="T163" s="59">
        <f t="shared" si="55"/>
        <v>0</v>
      </c>
      <c r="U163" s="59">
        <f t="shared" si="56"/>
        <v>13</v>
      </c>
      <c r="V163" s="94">
        <f t="shared" si="57"/>
        <v>46</v>
      </c>
      <c r="W163" s="61" t="str">
        <f t="shared" si="58"/>
        <v/>
      </c>
    </row>
    <row r="164" spans="1:23">
      <c r="A164" s="55" t="s">
        <v>278</v>
      </c>
      <c r="B164" s="62" t="s">
        <v>79</v>
      </c>
      <c r="C164" s="57" t="s">
        <v>42</v>
      </c>
      <c r="D164" s="58"/>
      <c r="E164" s="58"/>
      <c r="F164" s="58">
        <v>8</v>
      </c>
      <c r="G164" s="58">
        <v>5</v>
      </c>
      <c r="H164" s="58"/>
      <c r="I164" s="58"/>
      <c r="J164" s="58"/>
      <c r="K164" s="58"/>
      <c r="L164" s="58"/>
      <c r="M164" s="58"/>
      <c r="N164" s="58"/>
      <c r="O164" s="93">
        <f t="shared" si="50"/>
        <v>13</v>
      </c>
      <c r="P164" s="60">
        <f t="shared" si="51"/>
        <v>2</v>
      </c>
      <c r="Q164" s="59">
        <f t="shared" si="52"/>
        <v>0</v>
      </c>
      <c r="R164" s="59">
        <f t="shared" si="53"/>
        <v>0</v>
      </c>
      <c r="S164" s="59">
        <f t="shared" si="54"/>
        <v>0</v>
      </c>
      <c r="T164" s="59">
        <f t="shared" si="55"/>
        <v>0</v>
      </c>
      <c r="U164" s="59">
        <f t="shared" si="56"/>
        <v>13</v>
      </c>
      <c r="V164" s="94">
        <f t="shared" si="57"/>
        <v>46</v>
      </c>
      <c r="W164" s="61" t="str">
        <f t="shared" si="58"/>
        <v/>
      </c>
    </row>
    <row r="165" spans="1:23">
      <c r="A165" s="55" t="s">
        <v>279</v>
      </c>
      <c r="B165" s="62" t="s">
        <v>211</v>
      </c>
      <c r="C165" s="57" t="s">
        <v>156</v>
      </c>
      <c r="D165" s="58"/>
      <c r="E165" s="58"/>
      <c r="F165" s="58">
        <v>0</v>
      </c>
      <c r="G165" s="58">
        <v>7</v>
      </c>
      <c r="H165" s="58"/>
      <c r="I165" s="58"/>
      <c r="J165" s="58"/>
      <c r="K165" s="58">
        <v>6</v>
      </c>
      <c r="L165" s="58">
        <v>0</v>
      </c>
      <c r="M165" s="58"/>
      <c r="N165" s="58"/>
      <c r="O165" s="93">
        <f t="shared" si="50"/>
        <v>13</v>
      </c>
      <c r="P165" s="60">
        <f t="shared" si="51"/>
        <v>4</v>
      </c>
      <c r="Q165" s="59">
        <f t="shared" si="52"/>
        <v>0</v>
      </c>
      <c r="R165" s="59">
        <f t="shared" si="53"/>
        <v>0</v>
      </c>
      <c r="S165" s="59">
        <f t="shared" si="54"/>
        <v>0</v>
      </c>
      <c r="T165" s="59">
        <f t="shared" si="55"/>
        <v>0</v>
      </c>
      <c r="U165" s="59">
        <f t="shared" si="56"/>
        <v>13</v>
      </c>
      <c r="V165" s="94">
        <f t="shared" si="57"/>
        <v>46</v>
      </c>
      <c r="W165" s="61" t="str">
        <f t="shared" si="58"/>
        <v/>
      </c>
    </row>
    <row r="166" spans="1:23">
      <c r="A166" s="55" t="s">
        <v>280</v>
      </c>
      <c r="B166" s="62" t="s">
        <v>152</v>
      </c>
      <c r="C166" s="57" t="s">
        <v>64</v>
      </c>
      <c r="D166" s="58"/>
      <c r="E166" s="58"/>
      <c r="F166" s="58"/>
      <c r="G166" s="58">
        <v>8</v>
      </c>
      <c r="H166" s="58">
        <v>2</v>
      </c>
      <c r="I166" s="58">
        <v>3</v>
      </c>
      <c r="J166" s="58">
        <v>0</v>
      </c>
      <c r="K166" s="58"/>
      <c r="L166" s="58"/>
      <c r="M166" s="58"/>
      <c r="N166" s="58"/>
      <c r="O166" s="93">
        <f t="shared" si="50"/>
        <v>13</v>
      </c>
      <c r="P166" s="60">
        <f t="shared" si="51"/>
        <v>4</v>
      </c>
      <c r="Q166" s="59">
        <f t="shared" si="52"/>
        <v>0</v>
      </c>
      <c r="R166" s="59">
        <f t="shared" si="53"/>
        <v>0</v>
      </c>
      <c r="S166" s="59">
        <f t="shared" si="54"/>
        <v>0</v>
      </c>
      <c r="T166" s="59">
        <f t="shared" si="55"/>
        <v>0</v>
      </c>
      <c r="U166" s="59">
        <f t="shared" si="56"/>
        <v>13</v>
      </c>
      <c r="V166" s="94">
        <f t="shared" si="57"/>
        <v>46</v>
      </c>
      <c r="W166" s="61" t="str">
        <f t="shared" si="58"/>
        <v/>
      </c>
    </row>
    <row r="167" spans="1:23">
      <c r="A167" s="55" t="s">
        <v>281</v>
      </c>
      <c r="B167" s="62" t="s">
        <v>263</v>
      </c>
      <c r="C167" s="57" t="s">
        <v>64</v>
      </c>
      <c r="D167" s="58">
        <v>7</v>
      </c>
      <c r="E167" s="58"/>
      <c r="F167" s="58"/>
      <c r="G167" s="58"/>
      <c r="H167" s="58"/>
      <c r="I167" s="58"/>
      <c r="J167" s="58"/>
      <c r="K167" s="58">
        <v>5</v>
      </c>
      <c r="L167" s="58">
        <v>0</v>
      </c>
      <c r="M167" s="58"/>
      <c r="N167" s="58"/>
      <c r="O167" s="93">
        <f t="shared" si="50"/>
        <v>12</v>
      </c>
      <c r="P167" s="60">
        <f t="shared" si="51"/>
        <v>3</v>
      </c>
      <c r="Q167" s="59">
        <f t="shared" si="52"/>
        <v>0</v>
      </c>
      <c r="R167" s="59">
        <f t="shared" si="53"/>
        <v>0</v>
      </c>
      <c r="S167" s="59">
        <f t="shared" si="54"/>
        <v>0</v>
      </c>
      <c r="T167" s="59">
        <f t="shared" si="55"/>
        <v>0</v>
      </c>
      <c r="U167" s="59">
        <f t="shared" si="56"/>
        <v>12</v>
      </c>
      <c r="V167" s="94">
        <f t="shared" si="57"/>
        <v>51</v>
      </c>
      <c r="W167" s="61" t="str">
        <f t="shared" si="58"/>
        <v/>
      </c>
    </row>
    <row r="168" spans="1:23">
      <c r="A168" s="55" t="s">
        <v>282</v>
      </c>
      <c r="B168" s="62" t="s">
        <v>283</v>
      </c>
      <c r="C168" s="57" t="s">
        <v>187</v>
      </c>
      <c r="D168" s="58"/>
      <c r="E168" s="58"/>
      <c r="F168" s="58"/>
      <c r="G168" s="58">
        <v>4</v>
      </c>
      <c r="H168" s="58">
        <v>7</v>
      </c>
      <c r="I168" s="58"/>
      <c r="J168" s="58"/>
      <c r="K168" s="58"/>
      <c r="L168" s="58">
        <v>0</v>
      </c>
      <c r="M168" s="58"/>
      <c r="N168" s="58"/>
      <c r="O168" s="93">
        <f t="shared" si="50"/>
        <v>11</v>
      </c>
      <c r="P168" s="60">
        <f t="shared" si="51"/>
        <v>3</v>
      </c>
      <c r="Q168" s="59">
        <f t="shared" si="52"/>
        <v>0</v>
      </c>
      <c r="R168" s="59">
        <f t="shared" si="53"/>
        <v>0</v>
      </c>
      <c r="S168" s="59">
        <f t="shared" si="54"/>
        <v>0</v>
      </c>
      <c r="T168" s="59">
        <f t="shared" si="55"/>
        <v>0</v>
      </c>
      <c r="U168" s="59">
        <f t="shared" si="56"/>
        <v>11</v>
      </c>
      <c r="V168" s="94">
        <f t="shared" si="57"/>
        <v>52</v>
      </c>
      <c r="W168" s="61" t="str">
        <f t="shared" si="58"/>
        <v/>
      </c>
    </row>
    <row r="169" spans="1:23">
      <c r="A169" s="55" t="s">
        <v>284</v>
      </c>
      <c r="B169" s="62" t="s">
        <v>255</v>
      </c>
      <c r="C169" s="57" t="s">
        <v>133</v>
      </c>
      <c r="D169" s="58">
        <v>5</v>
      </c>
      <c r="E169" s="58"/>
      <c r="F169" s="58"/>
      <c r="G169" s="58"/>
      <c r="H169" s="58"/>
      <c r="I169" s="58">
        <v>5</v>
      </c>
      <c r="J169" s="58"/>
      <c r="K169" s="58"/>
      <c r="L169" s="58"/>
      <c r="M169" s="58"/>
      <c r="N169" s="58"/>
      <c r="O169" s="93">
        <f t="shared" si="50"/>
        <v>10</v>
      </c>
      <c r="P169" s="60">
        <f t="shared" si="51"/>
        <v>2</v>
      </c>
      <c r="Q169" s="59">
        <f t="shared" si="52"/>
        <v>0</v>
      </c>
      <c r="R169" s="59">
        <f t="shared" si="53"/>
        <v>0</v>
      </c>
      <c r="S169" s="59">
        <f t="shared" si="54"/>
        <v>0</v>
      </c>
      <c r="T169" s="59">
        <f t="shared" si="55"/>
        <v>0</v>
      </c>
      <c r="U169" s="59">
        <f t="shared" si="56"/>
        <v>10</v>
      </c>
      <c r="V169" s="94">
        <f t="shared" si="57"/>
        <v>53</v>
      </c>
      <c r="W169" s="61" t="str">
        <f t="shared" si="58"/>
        <v/>
      </c>
    </row>
    <row r="170" spans="1:23">
      <c r="A170" s="55" t="s">
        <v>285</v>
      </c>
      <c r="B170" s="62" t="s">
        <v>286</v>
      </c>
      <c r="C170" s="57" t="s">
        <v>156</v>
      </c>
      <c r="D170" s="58"/>
      <c r="E170" s="58"/>
      <c r="F170" s="58"/>
      <c r="G170" s="58">
        <v>8</v>
      </c>
      <c r="H170" s="58"/>
      <c r="I170" s="58">
        <v>2</v>
      </c>
      <c r="J170" s="58"/>
      <c r="K170" s="58"/>
      <c r="L170" s="58"/>
      <c r="M170" s="58"/>
      <c r="N170" s="58"/>
      <c r="O170" s="93">
        <f t="shared" si="50"/>
        <v>10</v>
      </c>
      <c r="P170" s="60">
        <f t="shared" si="51"/>
        <v>2</v>
      </c>
      <c r="Q170" s="59">
        <f t="shared" si="52"/>
        <v>0</v>
      </c>
      <c r="R170" s="59">
        <f t="shared" si="53"/>
        <v>0</v>
      </c>
      <c r="S170" s="59">
        <f t="shared" si="54"/>
        <v>0</v>
      </c>
      <c r="T170" s="59">
        <f t="shared" si="55"/>
        <v>0</v>
      </c>
      <c r="U170" s="59">
        <f t="shared" si="56"/>
        <v>10</v>
      </c>
      <c r="V170" s="94">
        <f t="shared" si="57"/>
        <v>53</v>
      </c>
      <c r="W170" s="61" t="str">
        <f t="shared" si="58"/>
        <v/>
      </c>
    </row>
    <row r="171" spans="1:23">
      <c r="A171" s="55" t="s">
        <v>287</v>
      </c>
      <c r="B171" s="62" t="s">
        <v>288</v>
      </c>
      <c r="C171" s="57" t="s">
        <v>86</v>
      </c>
      <c r="D171" s="58">
        <v>5</v>
      </c>
      <c r="E171" s="58"/>
      <c r="F171" s="58">
        <v>2</v>
      </c>
      <c r="G171" s="58"/>
      <c r="H171" s="58"/>
      <c r="I171" s="58">
        <v>3</v>
      </c>
      <c r="J171" s="58"/>
      <c r="K171" s="58"/>
      <c r="L171" s="58"/>
      <c r="M171" s="58"/>
      <c r="N171" s="58"/>
      <c r="O171" s="93">
        <f t="shared" si="50"/>
        <v>10</v>
      </c>
      <c r="P171" s="60">
        <f t="shared" si="51"/>
        <v>3</v>
      </c>
      <c r="Q171" s="59">
        <f t="shared" si="52"/>
        <v>0</v>
      </c>
      <c r="R171" s="59">
        <f t="shared" si="53"/>
        <v>0</v>
      </c>
      <c r="S171" s="59">
        <f t="shared" si="54"/>
        <v>0</v>
      </c>
      <c r="T171" s="59">
        <f t="shared" si="55"/>
        <v>0</v>
      </c>
      <c r="U171" s="59">
        <f t="shared" si="56"/>
        <v>10</v>
      </c>
      <c r="V171" s="94">
        <f t="shared" si="57"/>
        <v>53</v>
      </c>
      <c r="W171" s="61" t="str">
        <f t="shared" si="58"/>
        <v/>
      </c>
    </row>
    <row r="172" spans="1:23">
      <c r="A172" s="55" t="s">
        <v>289</v>
      </c>
      <c r="B172" s="62" t="s">
        <v>232</v>
      </c>
      <c r="C172" s="57" t="s">
        <v>146</v>
      </c>
      <c r="D172" s="58">
        <v>1</v>
      </c>
      <c r="E172" s="58"/>
      <c r="F172" s="58"/>
      <c r="G172" s="58">
        <v>1</v>
      </c>
      <c r="H172" s="58"/>
      <c r="I172" s="58">
        <v>4</v>
      </c>
      <c r="J172" s="58">
        <v>3</v>
      </c>
      <c r="K172" s="58"/>
      <c r="L172" s="58"/>
      <c r="M172" s="58"/>
      <c r="N172" s="58"/>
      <c r="O172" s="93">
        <f t="shared" si="50"/>
        <v>9</v>
      </c>
      <c r="P172" s="60">
        <f t="shared" si="51"/>
        <v>4</v>
      </c>
      <c r="Q172" s="59">
        <f t="shared" si="52"/>
        <v>0</v>
      </c>
      <c r="R172" s="59">
        <f t="shared" si="53"/>
        <v>0</v>
      </c>
      <c r="S172" s="59">
        <f t="shared" si="54"/>
        <v>0</v>
      </c>
      <c r="T172" s="59">
        <f t="shared" si="55"/>
        <v>0</v>
      </c>
      <c r="U172" s="59">
        <f t="shared" si="56"/>
        <v>9</v>
      </c>
      <c r="V172" s="94">
        <f t="shared" si="57"/>
        <v>56</v>
      </c>
      <c r="W172" s="61" t="str">
        <f t="shared" si="58"/>
        <v/>
      </c>
    </row>
    <row r="173" spans="1:23">
      <c r="A173" s="55" t="s">
        <v>290</v>
      </c>
      <c r="B173" s="62" t="s">
        <v>291</v>
      </c>
      <c r="C173" s="57" t="s">
        <v>156</v>
      </c>
      <c r="D173" s="58"/>
      <c r="E173" s="58"/>
      <c r="F173" s="58"/>
      <c r="G173" s="58"/>
      <c r="H173" s="58"/>
      <c r="I173" s="58">
        <v>7</v>
      </c>
      <c r="J173" s="58"/>
      <c r="K173" s="58"/>
      <c r="L173" s="58"/>
      <c r="M173" s="58"/>
      <c r="N173" s="58"/>
      <c r="O173" s="93">
        <f t="shared" si="50"/>
        <v>7</v>
      </c>
      <c r="P173" s="60">
        <f t="shared" si="51"/>
        <v>1</v>
      </c>
      <c r="Q173" s="59">
        <f t="shared" si="52"/>
        <v>0</v>
      </c>
      <c r="R173" s="59">
        <f t="shared" si="53"/>
        <v>0</v>
      </c>
      <c r="S173" s="59">
        <f t="shared" si="54"/>
        <v>0</v>
      </c>
      <c r="T173" s="59">
        <f t="shared" si="55"/>
        <v>0</v>
      </c>
      <c r="U173" s="59">
        <f t="shared" si="56"/>
        <v>7</v>
      </c>
      <c r="V173" s="94">
        <f t="shared" si="57"/>
        <v>57</v>
      </c>
      <c r="W173" s="61" t="str">
        <f t="shared" si="58"/>
        <v/>
      </c>
    </row>
    <row r="174" spans="1:23">
      <c r="A174" s="55" t="s">
        <v>292</v>
      </c>
      <c r="B174" s="62" t="s">
        <v>293</v>
      </c>
      <c r="C174" s="57" t="s">
        <v>58</v>
      </c>
      <c r="D174" s="58"/>
      <c r="E174" s="58"/>
      <c r="F174" s="58">
        <v>6</v>
      </c>
      <c r="G174" s="58"/>
      <c r="H174" s="58"/>
      <c r="I174" s="58"/>
      <c r="J174" s="58"/>
      <c r="K174" s="58"/>
      <c r="L174" s="58"/>
      <c r="M174" s="58"/>
      <c r="N174" s="58"/>
      <c r="O174" s="93">
        <f t="shared" si="50"/>
        <v>6</v>
      </c>
      <c r="P174" s="60">
        <f t="shared" si="51"/>
        <v>1</v>
      </c>
      <c r="Q174" s="59">
        <f t="shared" si="52"/>
        <v>0</v>
      </c>
      <c r="R174" s="59">
        <f t="shared" si="53"/>
        <v>0</v>
      </c>
      <c r="S174" s="59">
        <f t="shared" si="54"/>
        <v>0</v>
      </c>
      <c r="T174" s="59">
        <f t="shared" si="55"/>
        <v>0</v>
      </c>
      <c r="U174" s="59">
        <f t="shared" si="56"/>
        <v>6</v>
      </c>
      <c r="V174" s="94">
        <f t="shared" si="57"/>
        <v>58</v>
      </c>
      <c r="W174" s="61" t="str">
        <f t="shared" si="58"/>
        <v/>
      </c>
    </row>
    <row r="175" spans="1:23">
      <c r="A175" s="55" t="s">
        <v>294</v>
      </c>
      <c r="B175" s="62" t="s">
        <v>248</v>
      </c>
      <c r="C175" s="57" t="s">
        <v>45</v>
      </c>
      <c r="D175" s="58"/>
      <c r="E175" s="58"/>
      <c r="F175" s="58">
        <v>6</v>
      </c>
      <c r="G175" s="58"/>
      <c r="H175" s="58"/>
      <c r="I175" s="58"/>
      <c r="J175" s="58"/>
      <c r="K175" s="58"/>
      <c r="L175" s="58"/>
      <c r="M175" s="58"/>
      <c r="N175" s="58"/>
      <c r="O175" s="93">
        <f t="shared" si="50"/>
        <v>6</v>
      </c>
      <c r="P175" s="60">
        <f t="shared" si="51"/>
        <v>1</v>
      </c>
      <c r="Q175" s="59">
        <f t="shared" si="52"/>
        <v>0</v>
      </c>
      <c r="R175" s="59">
        <f t="shared" si="53"/>
        <v>0</v>
      </c>
      <c r="S175" s="59">
        <f t="shared" si="54"/>
        <v>0</v>
      </c>
      <c r="T175" s="59">
        <f t="shared" si="55"/>
        <v>0</v>
      </c>
      <c r="U175" s="59">
        <f t="shared" si="56"/>
        <v>6</v>
      </c>
      <c r="V175" s="94">
        <f t="shared" si="57"/>
        <v>58</v>
      </c>
      <c r="W175" s="61" t="str">
        <f t="shared" si="58"/>
        <v/>
      </c>
    </row>
    <row r="176" spans="1:23">
      <c r="A176" s="55" t="s">
        <v>295</v>
      </c>
      <c r="B176" s="62" t="s">
        <v>164</v>
      </c>
      <c r="C176" s="57" t="s">
        <v>146</v>
      </c>
      <c r="D176" s="58"/>
      <c r="E176" s="58"/>
      <c r="F176" s="58"/>
      <c r="G176" s="58"/>
      <c r="H176" s="58"/>
      <c r="I176" s="58">
        <v>2</v>
      </c>
      <c r="J176" s="58"/>
      <c r="K176" s="58"/>
      <c r="L176" s="58"/>
      <c r="M176" s="58"/>
      <c r="N176" s="58"/>
      <c r="O176" s="93">
        <f t="shared" si="50"/>
        <v>2</v>
      </c>
      <c r="P176" s="60">
        <f t="shared" si="51"/>
        <v>1</v>
      </c>
      <c r="Q176" s="59">
        <f t="shared" si="52"/>
        <v>0</v>
      </c>
      <c r="R176" s="59">
        <f t="shared" si="53"/>
        <v>0</v>
      </c>
      <c r="S176" s="59">
        <f t="shared" si="54"/>
        <v>0</v>
      </c>
      <c r="T176" s="59">
        <f t="shared" si="55"/>
        <v>0</v>
      </c>
      <c r="U176" s="59">
        <f t="shared" si="56"/>
        <v>2</v>
      </c>
      <c r="V176" s="94">
        <f t="shared" si="57"/>
        <v>60</v>
      </c>
      <c r="W176" s="61" t="str">
        <f t="shared" si="58"/>
        <v/>
      </c>
    </row>
    <row r="177" spans="1:23">
      <c r="A177" s="55" t="s">
        <v>296</v>
      </c>
      <c r="B177" s="62" t="s">
        <v>274</v>
      </c>
      <c r="C177" s="57" t="s">
        <v>168</v>
      </c>
      <c r="D177" s="58"/>
      <c r="E177" s="58"/>
      <c r="F177" s="58"/>
      <c r="G177" s="58"/>
      <c r="H177" s="58"/>
      <c r="I177" s="58">
        <v>1</v>
      </c>
      <c r="J177" s="58"/>
      <c r="K177" s="58"/>
      <c r="L177" s="58">
        <v>0</v>
      </c>
      <c r="M177" s="58"/>
      <c r="N177" s="58"/>
      <c r="O177" s="93">
        <f t="shared" si="50"/>
        <v>1</v>
      </c>
      <c r="P177" s="60">
        <f t="shared" si="51"/>
        <v>2</v>
      </c>
      <c r="Q177" s="59">
        <f t="shared" si="52"/>
        <v>0</v>
      </c>
      <c r="R177" s="59">
        <f t="shared" si="53"/>
        <v>0</v>
      </c>
      <c r="S177" s="59">
        <f t="shared" si="54"/>
        <v>0</v>
      </c>
      <c r="T177" s="59">
        <f t="shared" si="55"/>
        <v>0</v>
      </c>
      <c r="U177" s="59">
        <f t="shared" si="56"/>
        <v>1</v>
      </c>
      <c r="V177" s="94">
        <f t="shared" si="57"/>
        <v>61</v>
      </c>
      <c r="W177" s="61" t="str">
        <f t="shared" si="58"/>
        <v/>
      </c>
    </row>
    <row r="178" spans="1:23">
      <c r="A178" s="95" t="s">
        <v>297</v>
      </c>
      <c r="B178" s="56" t="s">
        <v>170</v>
      </c>
      <c r="C178" s="57" t="s">
        <v>98</v>
      </c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93">
        <f t="shared" si="50"/>
        <v>0</v>
      </c>
      <c r="P178" s="60">
        <f t="shared" si="51"/>
        <v>0</v>
      </c>
      <c r="Q178" s="59">
        <f t="shared" si="52"/>
        <v>0</v>
      </c>
      <c r="R178" s="59">
        <f t="shared" si="53"/>
        <v>0</v>
      </c>
      <c r="S178" s="59">
        <f t="shared" si="54"/>
        <v>0</v>
      </c>
      <c r="T178" s="59">
        <f t="shared" si="55"/>
        <v>0</v>
      </c>
      <c r="U178" s="59">
        <f t="shared" si="56"/>
        <v>0</v>
      </c>
      <c r="V178" s="94" t="str">
        <f t="shared" si="57"/>
        <v/>
      </c>
      <c r="W178" s="61" t="str">
        <f t="shared" si="58"/>
        <v/>
      </c>
    </row>
    <row r="179" spans="1:23">
      <c r="A179" s="55" t="s">
        <v>298</v>
      </c>
      <c r="B179" s="62" t="s">
        <v>232</v>
      </c>
      <c r="C179" s="57" t="s">
        <v>165</v>
      </c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93">
        <f t="shared" si="50"/>
        <v>0</v>
      </c>
      <c r="P179" s="60">
        <f t="shared" si="51"/>
        <v>0</v>
      </c>
      <c r="Q179" s="59">
        <f t="shared" si="52"/>
        <v>0</v>
      </c>
      <c r="R179" s="59">
        <f t="shared" si="53"/>
        <v>0</v>
      </c>
      <c r="S179" s="59">
        <f t="shared" si="54"/>
        <v>0</v>
      </c>
      <c r="T179" s="59">
        <f t="shared" si="55"/>
        <v>0</v>
      </c>
      <c r="U179" s="59">
        <f t="shared" si="56"/>
        <v>0</v>
      </c>
      <c r="V179" s="94" t="str">
        <f t="shared" si="57"/>
        <v/>
      </c>
      <c r="W179" s="61" t="str">
        <f t="shared" si="58"/>
        <v/>
      </c>
    </row>
    <row r="180" spans="1:23">
      <c r="A180" s="55" t="s">
        <v>299</v>
      </c>
      <c r="B180" s="62" t="s">
        <v>114</v>
      </c>
      <c r="C180" s="57" t="s">
        <v>168</v>
      </c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93">
        <f t="shared" si="50"/>
        <v>0</v>
      </c>
      <c r="P180" s="60">
        <f t="shared" si="51"/>
        <v>0</v>
      </c>
      <c r="Q180" s="59">
        <f t="shared" si="52"/>
        <v>0</v>
      </c>
      <c r="R180" s="59">
        <f t="shared" si="53"/>
        <v>0</v>
      </c>
      <c r="S180" s="59">
        <f t="shared" si="54"/>
        <v>0</v>
      </c>
      <c r="T180" s="59">
        <f t="shared" si="55"/>
        <v>0</v>
      </c>
      <c r="U180" s="59">
        <f t="shared" si="56"/>
        <v>0</v>
      </c>
      <c r="V180" s="94" t="str">
        <f t="shared" si="57"/>
        <v/>
      </c>
      <c r="W180" s="61" t="str">
        <f t="shared" si="58"/>
        <v/>
      </c>
    </row>
    <row r="181" spans="1:23">
      <c r="A181" s="55" t="s">
        <v>65</v>
      </c>
      <c r="B181" s="62" t="s">
        <v>300</v>
      </c>
      <c r="C181" s="57" t="s">
        <v>42</v>
      </c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93">
        <f t="shared" ref="O181:O212" si="59">SUM(D181:N181)</f>
        <v>0</v>
      </c>
      <c r="P181" s="60">
        <f t="shared" ref="P181:P188" si="60">COUNT(D181:N181)</f>
        <v>0</v>
      </c>
      <c r="Q181" s="59">
        <f t="shared" ref="Q181:Q212" si="61">IF(P181&lt;9,0,SMALL(D181:N181,1))</f>
        <v>0</v>
      </c>
      <c r="R181" s="59">
        <f t="shared" ref="R181:R188" si="62">IF(P181&lt;10,0,SMALL(D181:N181,2))</f>
        <v>0</v>
      </c>
      <c r="S181" s="59">
        <f t="shared" ref="S181:S188" si="63">IF(P181&lt;11,0,SMALL(D181:N181,3))</f>
        <v>0</v>
      </c>
      <c r="T181" s="59">
        <f t="shared" ref="T181:T188" si="64">IF(P181&lt;12,0,+SMALL(D181:N181,4))</f>
        <v>0</v>
      </c>
      <c r="U181" s="59">
        <f t="shared" ref="U181:U212" si="65">IF(EXCLUS=4,O181-Q181-R181-S181-T181,IF(EXCLUS=3,O181-Q181-R181-S181,IF(EXCLUS=2,O181-Q181-R181,IF(EXCLUS=1,O181-Q181))))</f>
        <v>0</v>
      </c>
      <c r="V181" s="94" t="str">
        <f t="shared" ref="V181:V212" si="66">+IF(+COUNT(D181:N181)&gt;0,RANK(U181,$U$117:$U$190,0),"")</f>
        <v/>
      </c>
      <c r="W181" s="61" t="str">
        <f t="shared" ref="W181:W188" si="67">IF(P181&gt;MAXCOMPET-1,1,"")</f>
        <v/>
      </c>
    </row>
    <row r="182" spans="1:23">
      <c r="A182" s="83" t="s">
        <v>301</v>
      </c>
      <c r="B182" s="84" t="s">
        <v>302</v>
      </c>
      <c r="C182" s="85" t="s">
        <v>165</v>
      </c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93">
        <f t="shared" si="59"/>
        <v>0</v>
      </c>
      <c r="P182" s="60">
        <f t="shared" si="60"/>
        <v>0</v>
      </c>
      <c r="Q182" s="59">
        <f t="shared" si="61"/>
        <v>0</v>
      </c>
      <c r="R182" s="59">
        <f t="shared" si="62"/>
        <v>0</v>
      </c>
      <c r="S182" s="59">
        <f t="shared" si="63"/>
        <v>0</v>
      </c>
      <c r="T182" s="59">
        <f t="shared" si="64"/>
        <v>0</v>
      </c>
      <c r="U182" s="59">
        <f t="shared" si="65"/>
        <v>0</v>
      </c>
      <c r="V182" s="94" t="str">
        <f t="shared" si="66"/>
        <v/>
      </c>
      <c r="W182" s="61" t="str">
        <f t="shared" si="67"/>
        <v/>
      </c>
    </row>
    <row r="183" spans="1:23">
      <c r="A183" s="55" t="s">
        <v>221</v>
      </c>
      <c r="B183" s="62" t="s">
        <v>302</v>
      </c>
      <c r="C183" s="57" t="s">
        <v>165</v>
      </c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93">
        <f t="shared" si="59"/>
        <v>0</v>
      </c>
      <c r="P183" s="60">
        <f t="shared" si="60"/>
        <v>0</v>
      </c>
      <c r="Q183" s="59">
        <f t="shared" si="61"/>
        <v>0</v>
      </c>
      <c r="R183" s="59">
        <f t="shared" si="62"/>
        <v>0</v>
      </c>
      <c r="S183" s="59">
        <f t="shared" si="63"/>
        <v>0</v>
      </c>
      <c r="T183" s="59">
        <f t="shared" si="64"/>
        <v>0</v>
      </c>
      <c r="U183" s="59">
        <f t="shared" si="65"/>
        <v>0</v>
      </c>
      <c r="V183" s="94" t="str">
        <f t="shared" si="66"/>
        <v/>
      </c>
      <c r="W183" s="61" t="str">
        <f t="shared" si="67"/>
        <v/>
      </c>
    </row>
    <row r="184" spans="1:23">
      <c r="A184" s="83"/>
      <c r="B184" s="62"/>
      <c r="C184" s="57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93">
        <f t="shared" si="59"/>
        <v>0</v>
      </c>
      <c r="P184" s="60">
        <f t="shared" si="60"/>
        <v>0</v>
      </c>
      <c r="Q184" s="59">
        <f t="shared" si="61"/>
        <v>0</v>
      </c>
      <c r="R184" s="59">
        <f t="shared" si="62"/>
        <v>0</v>
      </c>
      <c r="S184" s="59">
        <f t="shared" si="63"/>
        <v>0</v>
      </c>
      <c r="T184" s="59">
        <f t="shared" si="64"/>
        <v>0</v>
      </c>
      <c r="U184" s="59">
        <f t="shared" si="65"/>
        <v>0</v>
      </c>
      <c r="V184" s="94" t="str">
        <f t="shared" si="66"/>
        <v/>
      </c>
      <c r="W184" s="61" t="str">
        <f t="shared" si="67"/>
        <v/>
      </c>
    </row>
    <row r="185" spans="1:23">
      <c r="A185" s="55"/>
      <c r="B185" s="62"/>
      <c r="C185" s="57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93">
        <f t="shared" si="59"/>
        <v>0</v>
      </c>
      <c r="P185" s="60">
        <f t="shared" si="60"/>
        <v>0</v>
      </c>
      <c r="Q185" s="59">
        <f t="shared" si="61"/>
        <v>0</v>
      </c>
      <c r="R185" s="59">
        <f t="shared" si="62"/>
        <v>0</v>
      </c>
      <c r="S185" s="59">
        <f t="shared" si="63"/>
        <v>0</v>
      </c>
      <c r="T185" s="59">
        <f t="shared" si="64"/>
        <v>0</v>
      </c>
      <c r="U185" s="59">
        <f t="shared" si="65"/>
        <v>0</v>
      </c>
      <c r="V185" s="94" t="str">
        <f t="shared" si="66"/>
        <v/>
      </c>
      <c r="W185" s="61" t="str">
        <f t="shared" si="67"/>
        <v/>
      </c>
    </row>
    <row r="186" spans="1:23">
      <c r="A186" s="55"/>
      <c r="B186" s="62"/>
      <c r="C186" s="57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93">
        <f t="shared" si="59"/>
        <v>0</v>
      </c>
      <c r="P186" s="60">
        <f t="shared" si="60"/>
        <v>0</v>
      </c>
      <c r="Q186" s="59">
        <f t="shared" si="61"/>
        <v>0</v>
      </c>
      <c r="R186" s="59">
        <f t="shared" si="62"/>
        <v>0</v>
      </c>
      <c r="S186" s="59">
        <f t="shared" si="63"/>
        <v>0</v>
      </c>
      <c r="T186" s="59">
        <f t="shared" si="64"/>
        <v>0</v>
      </c>
      <c r="U186" s="59">
        <f t="shared" si="65"/>
        <v>0</v>
      </c>
      <c r="V186" s="94" t="str">
        <f t="shared" si="66"/>
        <v/>
      </c>
      <c r="W186" s="61" t="str">
        <f t="shared" si="67"/>
        <v/>
      </c>
    </row>
    <row r="187" spans="1:23">
      <c r="A187" s="55"/>
      <c r="B187" s="62"/>
      <c r="C187" s="57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93">
        <f t="shared" si="59"/>
        <v>0</v>
      </c>
      <c r="P187" s="60">
        <f t="shared" si="60"/>
        <v>0</v>
      </c>
      <c r="Q187" s="59">
        <f t="shared" si="61"/>
        <v>0</v>
      </c>
      <c r="R187" s="59">
        <f t="shared" si="62"/>
        <v>0</v>
      </c>
      <c r="S187" s="59">
        <f t="shared" si="63"/>
        <v>0</v>
      </c>
      <c r="T187" s="59">
        <f t="shared" si="64"/>
        <v>0</v>
      </c>
      <c r="U187" s="59">
        <f t="shared" si="65"/>
        <v>0</v>
      </c>
      <c r="V187" s="94" t="str">
        <f t="shared" si="66"/>
        <v/>
      </c>
      <c r="W187" s="61" t="str">
        <f t="shared" si="67"/>
        <v/>
      </c>
    </row>
    <row r="188" spans="1:23">
      <c r="A188" s="55"/>
      <c r="B188" s="62"/>
      <c r="C188" s="57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93">
        <f t="shared" si="59"/>
        <v>0</v>
      </c>
      <c r="P188" s="60">
        <f t="shared" si="60"/>
        <v>0</v>
      </c>
      <c r="Q188" s="59">
        <f t="shared" si="61"/>
        <v>0</v>
      </c>
      <c r="R188" s="59">
        <f t="shared" si="62"/>
        <v>0</v>
      </c>
      <c r="S188" s="59">
        <f t="shared" si="63"/>
        <v>0</v>
      </c>
      <c r="T188" s="59">
        <f t="shared" si="64"/>
        <v>0</v>
      </c>
      <c r="U188" s="59">
        <f t="shared" si="65"/>
        <v>0</v>
      </c>
      <c r="V188" s="94" t="str">
        <f t="shared" si="66"/>
        <v/>
      </c>
      <c r="W188" s="61" t="str">
        <f t="shared" si="67"/>
        <v/>
      </c>
    </row>
    <row r="189" spans="1:23">
      <c r="A189" s="83"/>
      <c r="B189" s="84"/>
      <c r="C189" s="85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93"/>
      <c r="P189" s="60"/>
      <c r="Q189" s="59"/>
      <c r="R189" s="59"/>
      <c r="S189" s="59"/>
      <c r="T189" s="59"/>
      <c r="U189" s="59"/>
      <c r="V189" s="94"/>
      <c r="W189" s="61"/>
    </row>
    <row r="190" spans="1:23">
      <c r="A190" s="96"/>
      <c r="B190" s="96"/>
      <c r="C190" s="97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93"/>
      <c r="P190" s="60"/>
      <c r="Q190" s="59"/>
      <c r="R190" s="59"/>
      <c r="S190" s="59"/>
      <c r="T190" s="59"/>
      <c r="U190" s="59"/>
      <c r="V190" s="94"/>
      <c r="W190" s="61"/>
    </row>
    <row r="191" spans="1:23">
      <c r="A191" s="67">
        <f>COUNTIF($A$117:$A$190,"&gt;&lt;")</f>
        <v>67</v>
      </c>
      <c r="B191" s="67">
        <f>COUNTIF($B$117:$B$190,"&gt;&lt;")</f>
        <v>67</v>
      </c>
      <c r="C191" s="67">
        <f>COUNTIF($C$117:$C$190,"&gt;&lt;")</f>
        <v>67</v>
      </c>
      <c r="D191" s="67">
        <f t="shared" ref="D191:N191" si="68">COUNTIF(D$117:D$190,"=0")+COUNTIF(D$117:D$190,"&gt;0")</f>
        <v>40</v>
      </c>
      <c r="E191" s="67">
        <f t="shared" si="68"/>
        <v>35</v>
      </c>
      <c r="F191" s="67">
        <f t="shared" si="68"/>
        <v>40</v>
      </c>
      <c r="G191" s="67">
        <f t="shared" si="68"/>
        <v>44</v>
      </c>
      <c r="H191" s="67">
        <f t="shared" si="68"/>
        <v>31</v>
      </c>
      <c r="I191" s="67">
        <f t="shared" si="68"/>
        <v>42</v>
      </c>
      <c r="J191" s="67">
        <f t="shared" si="68"/>
        <v>27</v>
      </c>
      <c r="K191" s="67">
        <f t="shared" si="68"/>
        <v>31</v>
      </c>
      <c r="L191" s="67">
        <f t="shared" si="68"/>
        <v>29</v>
      </c>
      <c r="M191" s="67">
        <f t="shared" si="68"/>
        <v>16</v>
      </c>
      <c r="N191" s="67">
        <f t="shared" si="68"/>
        <v>23</v>
      </c>
      <c r="O191" s="59"/>
      <c r="P191" s="59"/>
      <c r="Q191" s="59"/>
      <c r="R191" s="59"/>
      <c r="S191" s="59"/>
      <c r="T191" s="59"/>
      <c r="U191" s="59"/>
      <c r="V191" s="59"/>
      <c r="W191" s="61"/>
    </row>
    <row r="192" spans="1:23">
      <c r="A192" s="69"/>
      <c r="B192" s="70"/>
      <c r="C192" s="71"/>
      <c r="D192" s="72">
        <f t="shared" ref="D192:N192" si="69">IF(D191&gt;0,D191/$A191,0)</f>
        <v>0.59701492537313428</v>
      </c>
      <c r="E192" s="72">
        <f t="shared" si="69"/>
        <v>0.52238805970149249</v>
      </c>
      <c r="F192" s="72">
        <f t="shared" si="69"/>
        <v>0.59701492537313428</v>
      </c>
      <c r="G192" s="72">
        <f t="shared" si="69"/>
        <v>0.65671641791044777</v>
      </c>
      <c r="H192" s="72">
        <f t="shared" si="69"/>
        <v>0.46268656716417911</v>
      </c>
      <c r="I192" s="72">
        <f t="shared" si="69"/>
        <v>0.62686567164179108</v>
      </c>
      <c r="J192" s="72">
        <f t="shared" si="69"/>
        <v>0.40298507462686567</v>
      </c>
      <c r="K192" s="72">
        <f t="shared" si="69"/>
        <v>0.46268656716417911</v>
      </c>
      <c r="L192" s="72">
        <f t="shared" si="69"/>
        <v>0.43283582089552236</v>
      </c>
      <c r="M192" s="72">
        <f t="shared" si="69"/>
        <v>0.23880597014925373</v>
      </c>
      <c r="N192" s="72">
        <f t="shared" si="69"/>
        <v>0.34328358208955223</v>
      </c>
      <c r="O192" s="59"/>
      <c r="P192" s="59"/>
      <c r="Q192" s="59"/>
      <c r="R192" s="59"/>
      <c r="S192" s="59"/>
      <c r="T192" s="59"/>
      <c r="U192" s="59"/>
      <c r="V192" s="59"/>
      <c r="W192" s="61"/>
    </row>
    <row r="193" spans="1:23">
      <c r="A193" s="73" t="s">
        <v>10</v>
      </c>
      <c r="B193" s="90"/>
      <c r="C193" s="91"/>
      <c r="D193" s="60" t="s">
        <v>10</v>
      </c>
      <c r="E193" s="60" t="s">
        <v>10</v>
      </c>
      <c r="F193" s="60" t="s">
        <v>10</v>
      </c>
      <c r="G193" s="60" t="s">
        <v>10</v>
      </c>
      <c r="H193" s="60" t="s">
        <v>10</v>
      </c>
      <c r="I193" s="60" t="s">
        <v>10</v>
      </c>
      <c r="J193" s="60" t="s">
        <v>10</v>
      </c>
      <c r="K193" s="60" t="s">
        <v>10</v>
      </c>
      <c r="L193" s="60" t="s">
        <v>10</v>
      </c>
      <c r="M193" s="60" t="s">
        <v>10</v>
      </c>
      <c r="N193" s="60" t="s">
        <v>10</v>
      </c>
      <c r="O193" s="59"/>
      <c r="P193" s="64"/>
      <c r="Q193" s="64"/>
      <c r="R193" s="64"/>
      <c r="S193" s="64"/>
      <c r="T193" s="64"/>
      <c r="U193" s="64"/>
      <c r="V193" s="92"/>
      <c r="W193" s="61"/>
    </row>
    <row r="194" spans="1:23" ht="18">
      <c r="A194" s="98" t="s">
        <v>303</v>
      </c>
      <c r="B194" s="99"/>
      <c r="C194" s="100"/>
      <c r="D194" s="101"/>
      <c r="E194" s="101"/>
      <c r="F194" s="101"/>
      <c r="G194" s="101"/>
      <c r="H194" s="101"/>
      <c r="I194" s="101"/>
      <c r="J194" s="101"/>
      <c r="K194" s="101"/>
      <c r="L194" s="101"/>
      <c r="M194" s="101"/>
      <c r="N194" s="101"/>
      <c r="O194" s="101"/>
      <c r="P194" s="102"/>
      <c r="Q194" s="102"/>
      <c r="R194" s="102"/>
      <c r="S194" s="102"/>
      <c r="T194" s="102"/>
      <c r="U194" s="102"/>
      <c r="V194" s="102"/>
      <c r="W194" s="65" t="s">
        <v>10</v>
      </c>
    </row>
    <row r="195" spans="1:23">
      <c r="A195" s="89"/>
      <c r="B195" s="90"/>
      <c r="C195" s="9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92"/>
      <c r="P195" s="92"/>
      <c r="Q195" s="92"/>
      <c r="R195" s="92"/>
      <c r="S195" s="92"/>
      <c r="T195" s="92"/>
      <c r="U195" s="92"/>
      <c r="V195" s="92"/>
      <c r="W195" s="65" t="s">
        <v>10</v>
      </c>
    </row>
    <row r="196" spans="1:23" ht="15.75">
      <c r="A196" s="77" t="s">
        <v>11</v>
      </c>
      <c r="B196" s="78" t="s">
        <v>12</v>
      </c>
      <c r="C196" s="79" t="s">
        <v>13</v>
      </c>
      <c r="D196" s="79" t="s">
        <v>304</v>
      </c>
      <c r="E196" s="80"/>
      <c r="F196" s="80"/>
      <c r="G196" s="80"/>
      <c r="H196" s="80"/>
      <c r="I196" s="80"/>
      <c r="J196" s="80"/>
      <c r="K196" s="80"/>
      <c r="L196" s="80"/>
      <c r="M196" s="80"/>
      <c r="N196" s="79"/>
      <c r="O196" s="81"/>
      <c r="P196" s="81"/>
      <c r="Q196" s="81"/>
      <c r="R196" s="81"/>
      <c r="S196" s="81"/>
      <c r="T196" s="81"/>
      <c r="U196" s="81"/>
      <c r="V196" s="81"/>
      <c r="W196" s="103" t="s">
        <v>10</v>
      </c>
    </row>
    <row r="197" spans="1:23" ht="75.75">
      <c r="A197" s="47" t="s">
        <v>88</v>
      </c>
      <c r="B197" s="48" t="s">
        <v>16</v>
      </c>
      <c r="C197" s="49" t="s">
        <v>17</v>
      </c>
      <c r="D197" s="50" t="s">
        <v>18</v>
      </c>
      <c r="E197" s="50" t="s">
        <v>19</v>
      </c>
      <c r="F197" s="50" t="s">
        <v>20</v>
      </c>
      <c r="G197" s="50" t="s">
        <v>21</v>
      </c>
      <c r="H197" s="50" t="s">
        <v>22</v>
      </c>
      <c r="I197" s="50" t="s">
        <v>23</v>
      </c>
      <c r="J197" s="50" t="s">
        <v>24</v>
      </c>
      <c r="K197" s="51" t="s">
        <v>25</v>
      </c>
      <c r="L197" s="50" t="s">
        <v>26</v>
      </c>
      <c r="M197" s="50" t="s">
        <v>27</v>
      </c>
      <c r="N197" s="51" t="s">
        <v>20</v>
      </c>
      <c r="O197" s="52" t="s">
        <v>28</v>
      </c>
      <c r="P197" s="52" t="s">
        <v>29</v>
      </c>
      <c r="Q197" s="52" t="s">
        <v>30</v>
      </c>
      <c r="R197" s="52" t="s">
        <v>31</v>
      </c>
      <c r="S197" s="52" t="s">
        <v>32</v>
      </c>
      <c r="T197" s="52" t="s">
        <v>33</v>
      </c>
      <c r="U197" s="53" t="s">
        <v>34</v>
      </c>
      <c r="V197" s="52" t="s">
        <v>35</v>
      </c>
      <c r="W197" s="52" t="s">
        <v>36</v>
      </c>
    </row>
    <row r="198" spans="1:23">
      <c r="A198" s="55" t="s">
        <v>40</v>
      </c>
      <c r="B198" s="56" t="s">
        <v>41</v>
      </c>
      <c r="C198" s="57" t="s">
        <v>42</v>
      </c>
      <c r="D198" s="58">
        <v>35</v>
      </c>
      <c r="E198" s="58">
        <v>32</v>
      </c>
      <c r="F198" s="58">
        <v>27</v>
      </c>
      <c r="G198" s="58">
        <v>36</v>
      </c>
      <c r="H198" s="58">
        <v>33</v>
      </c>
      <c r="I198" s="58">
        <v>34</v>
      </c>
      <c r="J198" s="58">
        <v>33</v>
      </c>
      <c r="K198" s="58"/>
      <c r="L198" s="58">
        <v>0</v>
      </c>
      <c r="M198" s="58">
        <v>29</v>
      </c>
      <c r="N198" s="58">
        <v>30</v>
      </c>
      <c r="O198" s="59">
        <f t="shared" ref="O198:O221" si="70">SUM(D198:N198)</f>
        <v>289</v>
      </c>
      <c r="P198" s="60">
        <f t="shared" ref="P198:P221" si="71">COUNT(D198:N198)</f>
        <v>10</v>
      </c>
      <c r="Q198" s="59">
        <f t="shared" ref="Q198:Q221" si="72">IF(P198&lt;9,0,SMALL(D198:N198,1))</f>
        <v>0</v>
      </c>
      <c r="R198" s="59">
        <f t="shared" ref="R198:R221" si="73">IF(P198&lt;10,0,SMALL(D198:N198,2))</f>
        <v>27</v>
      </c>
      <c r="S198" s="59">
        <f t="shared" ref="S198:S221" si="74">IF(P198&lt;11,0,SMALL(D198:N198,3))</f>
        <v>0</v>
      </c>
      <c r="T198" s="59">
        <f t="shared" ref="T198:T221" si="75">IF(P198&lt;12,0,+SMALL(D198:N198,4))</f>
        <v>0</v>
      </c>
      <c r="U198" s="59">
        <f t="shared" ref="U198:U221" si="76">IF(EXCLUS=4,O198-Q198-R198-S198-T198,IF(EXCLUS=3,O198-Q198-R198-S198,IF(EXCLUS=2,O198-Q198-R198,IF(EXCLUS=1,O198-Q198))))</f>
        <v>262</v>
      </c>
      <c r="V198" s="59">
        <f t="shared" ref="V198:V221" si="77">+IF(+COUNT(D198:N198)&gt;0,RANK(U198,$U$198:$U$223,0),"")</f>
        <v>1</v>
      </c>
      <c r="W198" s="61">
        <f t="shared" ref="W198:W221" si="78">IF(P198&gt;MAXCOMPET-1,1,"")</f>
        <v>1</v>
      </c>
    </row>
    <row r="199" spans="1:23">
      <c r="A199" s="55" t="s">
        <v>48</v>
      </c>
      <c r="B199" s="56" t="s">
        <v>49</v>
      </c>
      <c r="C199" s="57" t="s">
        <v>50</v>
      </c>
      <c r="D199" s="58"/>
      <c r="E199" s="58">
        <v>22</v>
      </c>
      <c r="F199" s="58">
        <v>37</v>
      </c>
      <c r="G199" s="58">
        <v>36</v>
      </c>
      <c r="H199" s="58">
        <v>36</v>
      </c>
      <c r="I199" s="58">
        <v>22</v>
      </c>
      <c r="J199" s="58">
        <v>35</v>
      </c>
      <c r="K199" s="58">
        <v>26</v>
      </c>
      <c r="L199" s="58"/>
      <c r="M199" s="58">
        <v>41</v>
      </c>
      <c r="N199" s="58">
        <v>29</v>
      </c>
      <c r="O199" s="59">
        <f t="shared" si="70"/>
        <v>284</v>
      </c>
      <c r="P199" s="60">
        <f t="shared" si="71"/>
        <v>9</v>
      </c>
      <c r="Q199" s="59">
        <f t="shared" si="72"/>
        <v>22</v>
      </c>
      <c r="R199" s="59">
        <f t="shared" si="73"/>
        <v>0</v>
      </c>
      <c r="S199" s="59">
        <f t="shared" si="74"/>
        <v>0</v>
      </c>
      <c r="T199" s="59">
        <f t="shared" si="75"/>
        <v>0</v>
      </c>
      <c r="U199" s="59">
        <f t="shared" si="76"/>
        <v>262</v>
      </c>
      <c r="V199" s="59">
        <f t="shared" si="77"/>
        <v>1</v>
      </c>
      <c r="W199" s="61">
        <f t="shared" si="78"/>
        <v>1</v>
      </c>
    </row>
    <row r="200" spans="1:23">
      <c r="A200" s="55" t="s">
        <v>37</v>
      </c>
      <c r="B200" s="56" t="s">
        <v>38</v>
      </c>
      <c r="C200" s="57" t="s">
        <v>39</v>
      </c>
      <c r="D200" s="58">
        <v>30</v>
      </c>
      <c r="E200" s="58">
        <v>29</v>
      </c>
      <c r="F200" s="58">
        <v>35</v>
      </c>
      <c r="G200" s="58">
        <v>27</v>
      </c>
      <c r="H200" s="58">
        <v>33</v>
      </c>
      <c r="I200" s="58">
        <v>32</v>
      </c>
      <c r="J200" s="58">
        <v>36</v>
      </c>
      <c r="K200" s="58">
        <v>32</v>
      </c>
      <c r="L200" s="58">
        <v>0</v>
      </c>
      <c r="M200" s="58">
        <v>35</v>
      </c>
      <c r="N200" s="58">
        <v>25</v>
      </c>
      <c r="O200" s="59">
        <f t="shared" si="70"/>
        <v>314</v>
      </c>
      <c r="P200" s="60">
        <f t="shared" si="71"/>
        <v>11</v>
      </c>
      <c r="Q200" s="59">
        <f t="shared" si="72"/>
        <v>0</v>
      </c>
      <c r="R200" s="59">
        <f t="shared" si="73"/>
        <v>25</v>
      </c>
      <c r="S200" s="59">
        <f t="shared" si="74"/>
        <v>27</v>
      </c>
      <c r="T200" s="59">
        <f t="shared" si="75"/>
        <v>0</v>
      </c>
      <c r="U200" s="59">
        <f t="shared" si="76"/>
        <v>262</v>
      </c>
      <c r="V200" s="59">
        <f t="shared" si="77"/>
        <v>1</v>
      </c>
      <c r="W200" s="61">
        <f t="shared" si="78"/>
        <v>1</v>
      </c>
    </row>
    <row r="201" spans="1:23">
      <c r="A201" s="55" t="s">
        <v>43</v>
      </c>
      <c r="B201" s="56" t="s">
        <v>44</v>
      </c>
      <c r="C201" s="57" t="s">
        <v>45</v>
      </c>
      <c r="D201" s="58">
        <v>24</v>
      </c>
      <c r="E201" s="58">
        <v>33</v>
      </c>
      <c r="F201" s="58">
        <v>39</v>
      </c>
      <c r="G201" s="58">
        <v>30</v>
      </c>
      <c r="H201" s="58">
        <v>39</v>
      </c>
      <c r="I201" s="58">
        <v>30</v>
      </c>
      <c r="J201" s="58">
        <v>30</v>
      </c>
      <c r="K201" s="58">
        <v>30</v>
      </c>
      <c r="L201" s="58">
        <v>0</v>
      </c>
      <c r="M201" s="58">
        <v>30</v>
      </c>
      <c r="N201" s="58">
        <v>29</v>
      </c>
      <c r="O201" s="59">
        <f t="shared" si="70"/>
        <v>314</v>
      </c>
      <c r="P201" s="60">
        <f t="shared" si="71"/>
        <v>11</v>
      </c>
      <c r="Q201" s="59">
        <f t="shared" si="72"/>
        <v>0</v>
      </c>
      <c r="R201" s="59">
        <f t="shared" si="73"/>
        <v>24</v>
      </c>
      <c r="S201" s="59">
        <f t="shared" si="74"/>
        <v>29</v>
      </c>
      <c r="T201" s="59">
        <f t="shared" si="75"/>
        <v>0</v>
      </c>
      <c r="U201" s="59">
        <f t="shared" si="76"/>
        <v>261</v>
      </c>
      <c r="V201" s="59">
        <f t="shared" si="77"/>
        <v>4</v>
      </c>
      <c r="W201" s="61">
        <f t="shared" si="78"/>
        <v>1</v>
      </c>
    </row>
    <row r="202" spans="1:23">
      <c r="A202" s="55" t="s">
        <v>53</v>
      </c>
      <c r="B202" s="56" t="s">
        <v>54</v>
      </c>
      <c r="C202" s="57" t="s">
        <v>55</v>
      </c>
      <c r="D202" s="58">
        <v>32</v>
      </c>
      <c r="E202" s="58">
        <v>30</v>
      </c>
      <c r="F202" s="58">
        <v>41</v>
      </c>
      <c r="G202" s="58">
        <v>26</v>
      </c>
      <c r="H202" s="58">
        <v>35</v>
      </c>
      <c r="I202" s="58">
        <v>37</v>
      </c>
      <c r="J202" s="58"/>
      <c r="K202" s="58"/>
      <c r="L202" s="58">
        <v>0</v>
      </c>
      <c r="M202" s="58">
        <v>28</v>
      </c>
      <c r="N202" s="58">
        <v>30</v>
      </c>
      <c r="O202" s="59">
        <f t="shared" si="70"/>
        <v>259</v>
      </c>
      <c r="P202" s="60">
        <f t="shared" si="71"/>
        <v>9</v>
      </c>
      <c r="Q202" s="59">
        <f t="shared" si="72"/>
        <v>0</v>
      </c>
      <c r="R202" s="59">
        <f t="shared" si="73"/>
        <v>0</v>
      </c>
      <c r="S202" s="59">
        <f t="shared" si="74"/>
        <v>0</v>
      </c>
      <c r="T202" s="59">
        <f t="shared" si="75"/>
        <v>0</v>
      </c>
      <c r="U202" s="59">
        <f t="shared" si="76"/>
        <v>259</v>
      </c>
      <c r="V202" s="59">
        <f t="shared" si="77"/>
        <v>5</v>
      </c>
      <c r="W202" s="61">
        <f t="shared" si="78"/>
        <v>1</v>
      </c>
    </row>
    <row r="203" spans="1:23">
      <c r="A203" s="55" t="s">
        <v>59</v>
      </c>
      <c r="B203" s="56" t="s">
        <v>60</v>
      </c>
      <c r="C203" s="57" t="s">
        <v>61</v>
      </c>
      <c r="D203" s="58">
        <v>31</v>
      </c>
      <c r="E203" s="58">
        <v>26</v>
      </c>
      <c r="F203" s="58">
        <v>30</v>
      </c>
      <c r="G203" s="58">
        <v>17</v>
      </c>
      <c r="H203" s="58">
        <v>35</v>
      </c>
      <c r="I203" s="58">
        <v>30</v>
      </c>
      <c r="J203" s="58">
        <v>38</v>
      </c>
      <c r="K203" s="58">
        <v>20</v>
      </c>
      <c r="L203" s="58">
        <v>0</v>
      </c>
      <c r="M203" s="58">
        <v>33</v>
      </c>
      <c r="N203" s="58">
        <v>34</v>
      </c>
      <c r="O203" s="59">
        <f t="shared" si="70"/>
        <v>294</v>
      </c>
      <c r="P203" s="60">
        <f t="shared" si="71"/>
        <v>11</v>
      </c>
      <c r="Q203" s="59">
        <f t="shared" si="72"/>
        <v>0</v>
      </c>
      <c r="R203" s="59">
        <f t="shared" si="73"/>
        <v>17</v>
      </c>
      <c r="S203" s="59">
        <f t="shared" si="74"/>
        <v>20</v>
      </c>
      <c r="T203" s="59">
        <f t="shared" si="75"/>
        <v>0</v>
      </c>
      <c r="U203" s="59">
        <f t="shared" si="76"/>
        <v>257</v>
      </c>
      <c r="V203" s="59">
        <f t="shared" si="77"/>
        <v>6</v>
      </c>
      <c r="W203" s="61">
        <f t="shared" si="78"/>
        <v>1</v>
      </c>
    </row>
    <row r="204" spans="1:23">
      <c r="A204" s="55" t="s">
        <v>51</v>
      </c>
      <c r="B204" s="56" t="s">
        <v>52</v>
      </c>
      <c r="C204" s="57" t="s">
        <v>50</v>
      </c>
      <c r="D204" s="58"/>
      <c r="E204" s="58">
        <v>34</v>
      </c>
      <c r="F204" s="58">
        <v>28</v>
      </c>
      <c r="G204" s="58">
        <v>20</v>
      </c>
      <c r="H204" s="58">
        <v>34</v>
      </c>
      <c r="I204" s="58">
        <v>36</v>
      </c>
      <c r="J204" s="58">
        <v>30</v>
      </c>
      <c r="K204" s="58">
        <v>26</v>
      </c>
      <c r="L204" s="58"/>
      <c r="M204" s="58">
        <v>33</v>
      </c>
      <c r="N204" s="58">
        <v>35</v>
      </c>
      <c r="O204" s="59">
        <f t="shared" si="70"/>
        <v>276</v>
      </c>
      <c r="P204" s="60">
        <f t="shared" si="71"/>
        <v>9</v>
      </c>
      <c r="Q204" s="59">
        <f t="shared" si="72"/>
        <v>20</v>
      </c>
      <c r="R204" s="59">
        <f t="shared" si="73"/>
        <v>0</v>
      </c>
      <c r="S204" s="59">
        <f t="shared" si="74"/>
        <v>0</v>
      </c>
      <c r="T204" s="59">
        <f t="shared" si="75"/>
        <v>0</v>
      </c>
      <c r="U204" s="59">
        <f t="shared" si="76"/>
        <v>256</v>
      </c>
      <c r="V204" s="59">
        <f t="shared" si="77"/>
        <v>7</v>
      </c>
      <c r="W204" s="61">
        <f t="shared" si="78"/>
        <v>1</v>
      </c>
    </row>
    <row r="205" spans="1:23">
      <c r="A205" s="55" t="s">
        <v>46</v>
      </c>
      <c r="B205" s="56" t="s">
        <v>47</v>
      </c>
      <c r="C205" s="57" t="s">
        <v>45</v>
      </c>
      <c r="D205" s="58">
        <v>24</v>
      </c>
      <c r="E205" s="58">
        <v>27</v>
      </c>
      <c r="F205" s="58">
        <v>35</v>
      </c>
      <c r="G205" s="58"/>
      <c r="H205" s="58">
        <v>32</v>
      </c>
      <c r="I205" s="58">
        <v>33</v>
      </c>
      <c r="J205" s="58">
        <v>26</v>
      </c>
      <c r="K205" s="58">
        <v>28</v>
      </c>
      <c r="L205" s="58">
        <v>0</v>
      </c>
      <c r="M205" s="58">
        <v>26</v>
      </c>
      <c r="N205" s="58">
        <v>33</v>
      </c>
      <c r="O205" s="59">
        <f t="shared" si="70"/>
        <v>264</v>
      </c>
      <c r="P205" s="60">
        <f t="shared" si="71"/>
        <v>10</v>
      </c>
      <c r="Q205" s="59">
        <f t="shared" si="72"/>
        <v>0</v>
      </c>
      <c r="R205" s="59">
        <f t="shared" si="73"/>
        <v>24</v>
      </c>
      <c r="S205" s="59">
        <f t="shared" si="74"/>
        <v>0</v>
      </c>
      <c r="T205" s="59">
        <f t="shared" si="75"/>
        <v>0</v>
      </c>
      <c r="U205" s="59">
        <f t="shared" si="76"/>
        <v>240</v>
      </c>
      <c r="V205" s="59">
        <f t="shared" si="77"/>
        <v>8</v>
      </c>
      <c r="W205" s="61">
        <f t="shared" si="78"/>
        <v>1</v>
      </c>
    </row>
    <row r="206" spans="1:23">
      <c r="A206" s="55" t="s">
        <v>62</v>
      </c>
      <c r="B206" s="56" t="s">
        <v>63</v>
      </c>
      <c r="C206" s="57" t="s">
        <v>64</v>
      </c>
      <c r="D206" s="58">
        <v>30</v>
      </c>
      <c r="E206" s="58">
        <v>37</v>
      </c>
      <c r="F206" s="58">
        <v>36</v>
      </c>
      <c r="G206" s="58">
        <v>20</v>
      </c>
      <c r="H206" s="58">
        <v>23</v>
      </c>
      <c r="I206" s="58">
        <v>22</v>
      </c>
      <c r="J206" s="58"/>
      <c r="K206" s="58"/>
      <c r="L206" s="58">
        <v>0</v>
      </c>
      <c r="M206" s="58">
        <v>30</v>
      </c>
      <c r="N206" s="58">
        <v>30</v>
      </c>
      <c r="O206" s="59">
        <f t="shared" si="70"/>
        <v>228</v>
      </c>
      <c r="P206" s="60">
        <f t="shared" si="71"/>
        <v>9</v>
      </c>
      <c r="Q206" s="59">
        <f t="shared" si="72"/>
        <v>0</v>
      </c>
      <c r="R206" s="59">
        <f t="shared" si="73"/>
        <v>0</v>
      </c>
      <c r="S206" s="59">
        <f t="shared" si="74"/>
        <v>0</v>
      </c>
      <c r="T206" s="59">
        <f t="shared" si="75"/>
        <v>0</v>
      </c>
      <c r="U206" s="59">
        <f t="shared" si="76"/>
        <v>228</v>
      </c>
      <c r="V206" s="59">
        <f t="shared" si="77"/>
        <v>9</v>
      </c>
      <c r="W206" s="61">
        <f t="shared" si="78"/>
        <v>1</v>
      </c>
    </row>
    <row r="207" spans="1:23">
      <c r="A207" s="55" t="s">
        <v>71</v>
      </c>
      <c r="B207" s="56" t="s">
        <v>41</v>
      </c>
      <c r="C207" s="57" t="s">
        <v>45</v>
      </c>
      <c r="D207" s="58">
        <v>30</v>
      </c>
      <c r="E207" s="58">
        <v>29</v>
      </c>
      <c r="F207" s="58">
        <v>31</v>
      </c>
      <c r="G207" s="58"/>
      <c r="H207" s="58"/>
      <c r="I207" s="58">
        <v>23</v>
      </c>
      <c r="J207" s="58"/>
      <c r="K207" s="58">
        <v>29</v>
      </c>
      <c r="L207" s="58">
        <v>0</v>
      </c>
      <c r="M207" s="58">
        <v>28</v>
      </c>
      <c r="N207" s="58">
        <v>24</v>
      </c>
      <c r="O207" s="59">
        <f t="shared" si="70"/>
        <v>194</v>
      </c>
      <c r="P207" s="60">
        <f t="shared" si="71"/>
        <v>8</v>
      </c>
      <c r="Q207" s="59">
        <f t="shared" si="72"/>
        <v>0</v>
      </c>
      <c r="R207" s="59">
        <f t="shared" si="73"/>
        <v>0</v>
      </c>
      <c r="S207" s="59">
        <f t="shared" si="74"/>
        <v>0</v>
      </c>
      <c r="T207" s="59">
        <f t="shared" si="75"/>
        <v>0</v>
      </c>
      <c r="U207" s="59">
        <f t="shared" si="76"/>
        <v>194</v>
      </c>
      <c r="V207" s="59">
        <f t="shared" si="77"/>
        <v>10</v>
      </c>
      <c r="W207" s="61">
        <f t="shared" si="78"/>
        <v>1</v>
      </c>
    </row>
    <row r="208" spans="1:23">
      <c r="A208" s="55" t="s">
        <v>69</v>
      </c>
      <c r="B208" s="56" t="s">
        <v>70</v>
      </c>
      <c r="C208" s="57" t="s">
        <v>50</v>
      </c>
      <c r="D208" s="58">
        <v>19</v>
      </c>
      <c r="E208" s="58">
        <v>16</v>
      </c>
      <c r="F208" s="58">
        <v>26</v>
      </c>
      <c r="G208" s="58">
        <v>35</v>
      </c>
      <c r="H208" s="58">
        <v>19</v>
      </c>
      <c r="I208" s="58">
        <v>28</v>
      </c>
      <c r="J208" s="58"/>
      <c r="K208" s="58">
        <v>17</v>
      </c>
      <c r="L208" s="58"/>
      <c r="M208" s="58"/>
      <c r="N208" s="58"/>
      <c r="O208" s="59">
        <f t="shared" si="70"/>
        <v>160</v>
      </c>
      <c r="P208" s="60">
        <f t="shared" si="71"/>
        <v>7</v>
      </c>
      <c r="Q208" s="59">
        <f t="shared" si="72"/>
        <v>0</v>
      </c>
      <c r="R208" s="59">
        <f t="shared" si="73"/>
        <v>0</v>
      </c>
      <c r="S208" s="59">
        <f t="shared" si="74"/>
        <v>0</v>
      </c>
      <c r="T208" s="59">
        <f t="shared" si="75"/>
        <v>0</v>
      </c>
      <c r="U208" s="59">
        <f t="shared" si="76"/>
        <v>160</v>
      </c>
      <c r="V208" s="59">
        <f t="shared" si="77"/>
        <v>11</v>
      </c>
      <c r="W208" s="61" t="str">
        <f t="shared" si="78"/>
        <v/>
      </c>
    </row>
    <row r="209" spans="1:23">
      <c r="A209" s="55" t="s">
        <v>65</v>
      </c>
      <c r="B209" s="56" t="s">
        <v>66</v>
      </c>
      <c r="C209" s="57" t="s">
        <v>42</v>
      </c>
      <c r="D209" s="58">
        <v>37</v>
      </c>
      <c r="E209" s="58"/>
      <c r="F209" s="58"/>
      <c r="G209" s="58">
        <v>25</v>
      </c>
      <c r="H209" s="58">
        <v>21</v>
      </c>
      <c r="I209" s="58">
        <v>37</v>
      </c>
      <c r="J209" s="58">
        <v>22</v>
      </c>
      <c r="K209" s="58"/>
      <c r="L209" s="58"/>
      <c r="M209" s="58"/>
      <c r="N209" s="58"/>
      <c r="O209" s="59">
        <f t="shared" si="70"/>
        <v>142</v>
      </c>
      <c r="P209" s="60">
        <f t="shared" si="71"/>
        <v>5</v>
      </c>
      <c r="Q209" s="59">
        <f t="shared" si="72"/>
        <v>0</v>
      </c>
      <c r="R209" s="59">
        <f t="shared" si="73"/>
        <v>0</v>
      </c>
      <c r="S209" s="59">
        <f t="shared" si="74"/>
        <v>0</v>
      </c>
      <c r="T209" s="59">
        <f t="shared" si="75"/>
        <v>0</v>
      </c>
      <c r="U209" s="59">
        <f t="shared" si="76"/>
        <v>142</v>
      </c>
      <c r="V209" s="59">
        <f t="shared" si="77"/>
        <v>12</v>
      </c>
      <c r="W209" s="61" t="str">
        <f t="shared" si="78"/>
        <v/>
      </c>
    </row>
    <row r="210" spans="1:23">
      <c r="A210" s="55" t="s">
        <v>56</v>
      </c>
      <c r="B210" s="56" t="s">
        <v>57</v>
      </c>
      <c r="C210" s="57" t="s">
        <v>58</v>
      </c>
      <c r="D210" s="58"/>
      <c r="E210" s="58">
        <v>27</v>
      </c>
      <c r="F210" s="58">
        <v>27</v>
      </c>
      <c r="G210" s="58">
        <v>23</v>
      </c>
      <c r="H210" s="58"/>
      <c r="I210" s="58">
        <v>32</v>
      </c>
      <c r="J210" s="58"/>
      <c r="K210" s="58"/>
      <c r="L210" s="58"/>
      <c r="M210" s="58"/>
      <c r="N210" s="58"/>
      <c r="O210" s="59">
        <f t="shared" si="70"/>
        <v>109</v>
      </c>
      <c r="P210" s="60">
        <f t="shared" si="71"/>
        <v>4</v>
      </c>
      <c r="Q210" s="59">
        <f t="shared" si="72"/>
        <v>0</v>
      </c>
      <c r="R210" s="59">
        <f t="shared" si="73"/>
        <v>0</v>
      </c>
      <c r="S210" s="59">
        <f t="shared" si="74"/>
        <v>0</v>
      </c>
      <c r="T210" s="59">
        <f t="shared" si="75"/>
        <v>0</v>
      </c>
      <c r="U210" s="59">
        <f t="shared" si="76"/>
        <v>109</v>
      </c>
      <c r="V210" s="59">
        <f t="shared" si="77"/>
        <v>13</v>
      </c>
      <c r="W210" s="61" t="str">
        <f t="shared" si="78"/>
        <v/>
      </c>
    </row>
    <row r="211" spans="1:23">
      <c r="A211" s="55" t="s">
        <v>74</v>
      </c>
      <c r="B211" s="56" t="s">
        <v>75</v>
      </c>
      <c r="C211" s="57" t="s">
        <v>64</v>
      </c>
      <c r="D211" s="58"/>
      <c r="E211" s="58">
        <v>28</v>
      </c>
      <c r="F211" s="58">
        <v>32</v>
      </c>
      <c r="G211" s="58"/>
      <c r="H211" s="58">
        <v>23</v>
      </c>
      <c r="I211" s="58"/>
      <c r="J211" s="58">
        <v>26</v>
      </c>
      <c r="K211" s="58"/>
      <c r="L211" s="58"/>
      <c r="M211" s="58"/>
      <c r="N211" s="58"/>
      <c r="O211" s="59">
        <f t="shared" si="70"/>
        <v>109</v>
      </c>
      <c r="P211" s="60">
        <f t="shared" si="71"/>
        <v>4</v>
      </c>
      <c r="Q211" s="59">
        <f t="shared" si="72"/>
        <v>0</v>
      </c>
      <c r="R211" s="59">
        <f t="shared" si="73"/>
        <v>0</v>
      </c>
      <c r="S211" s="59">
        <f t="shared" si="74"/>
        <v>0</v>
      </c>
      <c r="T211" s="59">
        <f t="shared" si="75"/>
        <v>0</v>
      </c>
      <c r="U211" s="59">
        <f t="shared" si="76"/>
        <v>109</v>
      </c>
      <c r="V211" s="59">
        <f t="shared" si="77"/>
        <v>13</v>
      </c>
      <c r="W211" s="61" t="str">
        <f t="shared" si="78"/>
        <v/>
      </c>
    </row>
    <row r="212" spans="1:23">
      <c r="A212" s="55" t="s">
        <v>67</v>
      </c>
      <c r="B212" s="56" t="s">
        <v>68</v>
      </c>
      <c r="C212" s="57" t="s">
        <v>55</v>
      </c>
      <c r="D212" s="58">
        <v>29</v>
      </c>
      <c r="E212" s="58"/>
      <c r="F212" s="58">
        <v>33</v>
      </c>
      <c r="G212" s="58"/>
      <c r="H212" s="58"/>
      <c r="I212" s="58">
        <v>38</v>
      </c>
      <c r="J212" s="58"/>
      <c r="K212" s="58"/>
      <c r="L212" s="58"/>
      <c r="M212" s="58"/>
      <c r="N212" s="58"/>
      <c r="O212" s="59">
        <f t="shared" si="70"/>
        <v>100</v>
      </c>
      <c r="P212" s="60">
        <f t="shared" si="71"/>
        <v>3</v>
      </c>
      <c r="Q212" s="59">
        <f t="shared" si="72"/>
        <v>0</v>
      </c>
      <c r="R212" s="59">
        <f t="shared" si="73"/>
        <v>0</v>
      </c>
      <c r="S212" s="59">
        <f t="shared" si="74"/>
        <v>0</v>
      </c>
      <c r="T212" s="59">
        <f t="shared" si="75"/>
        <v>0</v>
      </c>
      <c r="U212" s="59">
        <f t="shared" si="76"/>
        <v>100</v>
      </c>
      <c r="V212" s="59">
        <f t="shared" si="77"/>
        <v>15</v>
      </c>
      <c r="W212" s="61" t="str">
        <f t="shared" si="78"/>
        <v/>
      </c>
    </row>
    <row r="213" spans="1:23">
      <c r="A213" s="55" t="s">
        <v>72</v>
      </c>
      <c r="B213" s="56" t="s">
        <v>73</v>
      </c>
      <c r="C213" s="57" t="s">
        <v>45</v>
      </c>
      <c r="D213" s="58"/>
      <c r="E213" s="58">
        <v>29</v>
      </c>
      <c r="F213" s="58"/>
      <c r="G213" s="58">
        <v>34</v>
      </c>
      <c r="H213" s="58"/>
      <c r="I213" s="58"/>
      <c r="J213" s="58"/>
      <c r="K213" s="58"/>
      <c r="L213" s="58"/>
      <c r="M213" s="58"/>
      <c r="N213" s="58"/>
      <c r="O213" s="59">
        <f t="shared" si="70"/>
        <v>63</v>
      </c>
      <c r="P213" s="60">
        <f t="shared" si="71"/>
        <v>2</v>
      </c>
      <c r="Q213" s="59">
        <f t="shared" si="72"/>
        <v>0</v>
      </c>
      <c r="R213" s="59">
        <f t="shared" si="73"/>
        <v>0</v>
      </c>
      <c r="S213" s="59">
        <f t="shared" si="74"/>
        <v>0</v>
      </c>
      <c r="T213" s="59">
        <f t="shared" si="75"/>
        <v>0</v>
      </c>
      <c r="U213" s="59">
        <f t="shared" si="76"/>
        <v>63</v>
      </c>
      <c r="V213" s="59">
        <f t="shared" si="77"/>
        <v>16</v>
      </c>
      <c r="W213" s="61" t="str">
        <f t="shared" si="78"/>
        <v/>
      </c>
    </row>
    <row r="214" spans="1:23">
      <c r="A214" s="55" t="s">
        <v>78</v>
      </c>
      <c r="B214" s="56" t="s">
        <v>79</v>
      </c>
      <c r="C214" s="57" t="s">
        <v>42</v>
      </c>
      <c r="D214" s="58"/>
      <c r="E214" s="58"/>
      <c r="F214" s="58"/>
      <c r="G214" s="58">
        <v>28</v>
      </c>
      <c r="H214" s="58"/>
      <c r="I214" s="58"/>
      <c r="J214" s="58"/>
      <c r="K214" s="58"/>
      <c r="L214" s="58"/>
      <c r="M214" s="58"/>
      <c r="N214" s="58"/>
      <c r="O214" s="59">
        <f t="shared" si="70"/>
        <v>28</v>
      </c>
      <c r="P214" s="60">
        <f t="shared" si="71"/>
        <v>1</v>
      </c>
      <c r="Q214" s="59">
        <f t="shared" si="72"/>
        <v>0</v>
      </c>
      <c r="R214" s="59">
        <f t="shared" si="73"/>
        <v>0</v>
      </c>
      <c r="S214" s="59">
        <f t="shared" si="74"/>
        <v>0</v>
      </c>
      <c r="T214" s="59">
        <f t="shared" si="75"/>
        <v>0</v>
      </c>
      <c r="U214" s="59">
        <f t="shared" si="76"/>
        <v>28</v>
      </c>
      <c r="V214" s="59">
        <f t="shared" si="77"/>
        <v>17</v>
      </c>
      <c r="W214" s="61" t="str">
        <f t="shared" si="78"/>
        <v/>
      </c>
    </row>
    <row r="215" spans="1:23">
      <c r="A215" s="55" t="s">
        <v>76</v>
      </c>
      <c r="B215" s="56" t="s">
        <v>47</v>
      </c>
      <c r="C215" s="57" t="s">
        <v>77</v>
      </c>
      <c r="D215" s="58"/>
      <c r="E215" s="58"/>
      <c r="F215" s="58">
        <v>24</v>
      </c>
      <c r="G215" s="58"/>
      <c r="H215" s="58"/>
      <c r="I215" s="58"/>
      <c r="J215" s="58"/>
      <c r="K215" s="58"/>
      <c r="L215" s="58"/>
      <c r="M215" s="58"/>
      <c r="N215" s="58"/>
      <c r="O215" s="59">
        <f t="shared" si="70"/>
        <v>24</v>
      </c>
      <c r="P215" s="60">
        <f t="shared" si="71"/>
        <v>1</v>
      </c>
      <c r="Q215" s="59">
        <f t="shared" si="72"/>
        <v>0</v>
      </c>
      <c r="R215" s="59">
        <f t="shared" si="73"/>
        <v>0</v>
      </c>
      <c r="S215" s="59">
        <f t="shared" si="74"/>
        <v>0</v>
      </c>
      <c r="T215" s="59">
        <f t="shared" si="75"/>
        <v>0</v>
      </c>
      <c r="U215" s="59">
        <f t="shared" si="76"/>
        <v>24</v>
      </c>
      <c r="V215" s="59">
        <f t="shared" si="77"/>
        <v>18</v>
      </c>
      <c r="W215" s="61" t="str">
        <f t="shared" si="78"/>
        <v/>
      </c>
    </row>
    <row r="216" spans="1:23">
      <c r="A216" s="55" t="s">
        <v>80</v>
      </c>
      <c r="B216" s="56" t="s">
        <v>81</v>
      </c>
      <c r="C216" s="57" t="s">
        <v>58</v>
      </c>
      <c r="D216" s="58"/>
      <c r="E216" s="58"/>
      <c r="F216" s="58"/>
      <c r="G216" s="58"/>
      <c r="H216" s="58"/>
      <c r="I216" s="58">
        <v>20</v>
      </c>
      <c r="J216" s="58"/>
      <c r="K216" s="58"/>
      <c r="L216" s="58"/>
      <c r="M216" s="58"/>
      <c r="N216" s="58"/>
      <c r="O216" s="59">
        <f t="shared" si="70"/>
        <v>20</v>
      </c>
      <c r="P216" s="60">
        <f t="shared" si="71"/>
        <v>1</v>
      </c>
      <c r="Q216" s="59">
        <f t="shared" si="72"/>
        <v>0</v>
      </c>
      <c r="R216" s="59">
        <f t="shared" si="73"/>
        <v>0</v>
      </c>
      <c r="S216" s="59">
        <f t="shared" si="74"/>
        <v>0</v>
      </c>
      <c r="T216" s="59">
        <f t="shared" si="75"/>
        <v>0</v>
      </c>
      <c r="U216" s="59">
        <f t="shared" si="76"/>
        <v>20</v>
      </c>
      <c r="V216" s="59">
        <f t="shared" si="77"/>
        <v>19</v>
      </c>
      <c r="W216" s="61" t="str">
        <f t="shared" si="78"/>
        <v/>
      </c>
    </row>
    <row r="217" spans="1:23">
      <c r="A217" s="55" t="s">
        <v>82</v>
      </c>
      <c r="B217" s="62" t="s">
        <v>83</v>
      </c>
      <c r="C217" s="63" t="s">
        <v>42</v>
      </c>
      <c r="D217" s="58"/>
      <c r="E217" s="58"/>
      <c r="F217" s="58"/>
      <c r="G217" s="58"/>
      <c r="H217" s="58"/>
      <c r="I217" s="58"/>
      <c r="J217" s="58"/>
      <c r="K217" s="58"/>
      <c r="L217" s="58">
        <v>0</v>
      </c>
      <c r="M217" s="58"/>
      <c r="N217" s="58"/>
      <c r="O217" s="59">
        <f t="shared" si="70"/>
        <v>0</v>
      </c>
      <c r="P217" s="60">
        <f t="shared" si="71"/>
        <v>1</v>
      </c>
      <c r="Q217" s="59">
        <f t="shared" si="72"/>
        <v>0</v>
      </c>
      <c r="R217" s="59">
        <f t="shared" si="73"/>
        <v>0</v>
      </c>
      <c r="S217" s="59">
        <f t="shared" si="74"/>
        <v>0</v>
      </c>
      <c r="T217" s="59">
        <f t="shared" si="75"/>
        <v>0</v>
      </c>
      <c r="U217" s="59">
        <f t="shared" si="76"/>
        <v>0</v>
      </c>
      <c r="V217" s="59">
        <f t="shared" si="77"/>
        <v>20</v>
      </c>
      <c r="W217" s="61" t="str">
        <f t="shared" si="78"/>
        <v/>
      </c>
    </row>
    <row r="218" spans="1:23">
      <c r="A218" s="55" t="s">
        <v>84</v>
      </c>
      <c r="B218" s="56" t="s">
        <v>85</v>
      </c>
      <c r="C218" s="57" t="s">
        <v>86</v>
      </c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9">
        <f t="shared" si="70"/>
        <v>0</v>
      </c>
      <c r="P218" s="60">
        <f t="shared" si="71"/>
        <v>0</v>
      </c>
      <c r="Q218" s="59">
        <f t="shared" si="72"/>
        <v>0</v>
      </c>
      <c r="R218" s="59">
        <f t="shared" si="73"/>
        <v>0</v>
      </c>
      <c r="S218" s="59">
        <f t="shared" si="74"/>
        <v>0</v>
      </c>
      <c r="T218" s="59">
        <f t="shared" si="75"/>
        <v>0</v>
      </c>
      <c r="U218" s="59">
        <f t="shared" si="76"/>
        <v>0</v>
      </c>
      <c r="V218" s="59" t="str">
        <f t="shared" si="77"/>
        <v/>
      </c>
      <c r="W218" s="61" t="str">
        <f t="shared" si="78"/>
        <v/>
      </c>
    </row>
    <row r="219" spans="1:23">
      <c r="A219" s="55"/>
      <c r="B219" s="56"/>
      <c r="C219" s="57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9">
        <f t="shared" si="70"/>
        <v>0</v>
      </c>
      <c r="P219" s="60">
        <f t="shared" si="71"/>
        <v>0</v>
      </c>
      <c r="Q219" s="59">
        <f t="shared" si="72"/>
        <v>0</v>
      </c>
      <c r="R219" s="59">
        <f t="shared" si="73"/>
        <v>0</v>
      </c>
      <c r="S219" s="59">
        <f t="shared" si="74"/>
        <v>0</v>
      </c>
      <c r="T219" s="59">
        <f t="shared" si="75"/>
        <v>0</v>
      </c>
      <c r="U219" s="59">
        <f t="shared" si="76"/>
        <v>0</v>
      </c>
      <c r="V219" s="59" t="str">
        <f t="shared" si="77"/>
        <v/>
      </c>
      <c r="W219" s="61" t="str">
        <f t="shared" si="78"/>
        <v/>
      </c>
    </row>
    <row r="220" spans="1:23">
      <c r="A220" s="55"/>
      <c r="B220" s="56"/>
      <c r="C220" s="57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9">
        <f t="shared" si="70"/>
        <v>0</v>
      </c>
      <c r="P220" s="60">
        <f t="shared" si="71"/>
        <v>0</v>
      </c>
      <c r="Q220" s="59">
        <f t="shared" si="72"/>
        <v>0</v>
      </c>
      <c r="R220" s="59">
        <f t="shared" si="73"/>
        <v>0</v>
      </c>
      <c r="S220" s="59">
        <f t="shared" si="74"/>
        <v>0</v>
      </c>
      <c r="T220" s="59">
        <f t="shared" si="75"/>
        <v>0</v>
      </c>
      <c r="U220" s="59">
        <f t="shared" si="76"/>
        <v>0</v>
      </c>
      <c r="V220" s="59" t="str">
        <f t="shared" si="77"/>
        <v/>
      </c>
      <c r="W220" s="61" t="str">
        <f t="shared" si="78"/>
        <v/>
      </c>
    </row>
    <row r="221" spans="1:23">
      <c r="A221" s="55"/>
      <c r="B221" s="56"/>
      <c r="C221" s="57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9">
        <f t="shared" si="70"/>
        <v>0</v>
      </c>
      <c r="P221" s="60">
        <f t="shared" si="71"/>
        <v>0</v>
      </c>
      <c r="Q221" s="59">
        <f t="shared" si="72"/>
        <v>0</v>
      </c>
      <c r="R221" s="59">
        <f t="shared" si="73"/>
        <v>0</v>
      </c>
      <c r="S221" s="59">
        <f t="shared" si="74"/>
        <v>0</v>
      </c>
      <c r="T221" s="59">
        <f t="shared" si="75"/>
        <v>0</v>
      </c>
      <c r="U221" s="59">
        <f t="shared" si="76"/>
        <v>0</v>
      </c>
      <c r="V221" s="59" t="str">
        <f t="shared" si="77"/>
        <v/>
      </c>
      <c r="W221" s="61" t="str">
        <f t="shared" si="78"/>
        <v/>
      </c>
    </row>
    <row r="222" spans="1:23">
      <c r="A222" s="62"/>
      <c r="B222" s="104"/>
      <c r="C222" s="63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92"/>
      <c r="P222" s="92"/>
      <c r="Q222" s="92"/>
      <c r="R222" s="92"/>
      <c r="S222" s="92"/>
      <c r="T222" s="92"/>
      <c r="U222" s="92"/>
      <c r="V222" s="92"/>
      <c r="W222" s="92"/>
    </row>
    <row r="223" spans="1:23">
      <c r="A223" s="62"/>
      <c r="B223" s="56"/>
      <c r="C223" s="57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92"/>
      <c r="P223" s="92"/>
      <c r="Q223" s="92"/>
      <c r="R223" s="92"/>
      <c r="S223" s="92"/>
      <c r="T223" s="92"/>
      <c r="U223" s="92"/>
      <c r="V223" s="92"/>
      <c r="W223" s="92"/>
    </row>
    <row r="224" spans="1:23">
      <c r="A224" s="67">
        <f>COUNTIF($A$198:$A$223,"&gt;&lt;")</f>
        <v>21</v>
      </c>
      <c r="B224" s="67">
        <f>COUNTIF($B$198:$B$223,"&gt;&lt;")</f>
        <v>21</v>
      </c>
      <c r="C224" s="67">
        <f>COUNTIF($C$198:$C$223,"&gt;&lt;")</f>
        <v>21</v>
      </c>
      <c r="D224" s="67">
        <f t="shared" ref="D224:N224" si="79">COUNTIF(D$198:D$223,"=0")+COUNTIF(D$198:D$223,"&gt;0")</f>
        <v>11</v>
      </c>
      <c r="E224" s="67">
        <f t="shared" si="79"/>
        <v>14</v>
      </c>
      <c r="F224" s="67">
        <f t="shared" si="79"/>
        <v>15</v>
      </c>
      <c r="G224" s="67">
        <f t="shared" si="79"/>
        <v>13</v>
      </c>
      <c r="H224" s="67">
        <f t="shared" si="79"/>
        <v>12</v>
      </c>
      <c r="I224" s="67">
        <f t="shared" si="79"/>
        <v>15</v>
      </c>
      <c r="J224" s="67">
        <f t="shared" si="79"/>
        <v>9</v>
      </c>
      <c r="K224" s="67">
        <f t="shared" si="79"/>
        <v>8</v>
      </c>
      <c r="L224" s="67">
        <f t="shared" si="79"/>
        <v>9</v>
      </c>
      <c r="M224" s="67">
        <f t="shared" si="79"/>
        <v>10</v>
      </c>
      <c r="N224" s="67">
        <f t="shared" si="79"/>
        <v>10</v>
      </c>
      <c r="O224" s="92"/>
      <c r="P224" s="92"/>
      <c r="Q224" s="92"/>
      <c r="R224" s="92"/>
      <c r="S224" s="92"/>
      <c r="T224" s="92"/>
      <c r="U224" s="92"/>
      <c r="V224" s="92"/>
      <c r="W224" s="92"/>
    </row>
    <row r="225" spans="1:23">
      <c r="A225" s="69"/>
      <c r="B225" s="70"/>
      <c r="C225" s="71"/>
      <c r="D225" s="72">
        <f t="shared" ref="D225:N225" si="80">IF(D224&gt;0,D224/$A224,0)</f>
        <v>0.52380952380952384</v>
      </c>
      <c r="E225" s="72">
        <f t="shared" si="80"/>
        <v>0.66666666666666663</v>
      </c>
      <c r="F225" s="72">
        <f t="shared" si="80"/>
        <v>0.7142857142857143</v>
      </c>
      <c r="G225" s="72">
        <f t="shared" si="80"/>
        <v>0.61904761904761907</v>
      </c>
      <c r="H225" s="72">
        <f t="shared" si="80"/>
        <v>0.5714285714285714</v>
      </c>
      <c r="I225" s="72">
        <f t="shared" si="80"/>
        <v>0.7142857142857143</v>
      </c>
      <c r="J225" s="72">
        <f t="shared" si="80"/>
        <v>0.42857142857142855</v>
      </c>
      <c r="K225" s="72">
        <f t="shared" si="80"/>
        <v>0.38095238095238093</v>
      </c>
      <c r="L225" s="72">
        <f t="shared" si="80"/>
        <v>0.42857142857142855</v>
      </c>
      <c r="M225" s="72">
        <f t="shared" si="80"/>
        <v>0.47619047619047616</v>
      </c>
      <c r="N225" s="72">
        <f t="shared" si="80"/>
        <v>0.47619047619047616</v>
      </c>
      <c r="O225" s="59"/>
      <c r="P225" s="59"/>
      <c r="Q225" s="59"/>
      <c r="R225" s="59"/>
      <c r="S225" s="59"/>
      <c r="T225" s="59"/>
      <c r="U225" s="59"/>
      <c r="V225" s="59"/>
      <c r="W225" s="61"/>
    </row>
    <row r="226" spans="1:23">
      <c r="A226" s="73"/>
      <c r="B226" s="90"/>
      <c r="C226" s="9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92"/>
      <c r="P226" s="92"/>
      <c r="Q226" s="92"/>
      <c r="R226" s="92"/>
      <c r="S226" s="92"/>
      <c r="T226" s="92"/>
      <c r="U226" s="92"/>
      <c r="V226" s="92"/>
      <c r="W226" s="61"/>
    </row>
    <row r="227" spans="1:23" ht="15.75">
      <c r="A227" s="77" t="s">
        <v>11</v>
      </c>
      <c r="B227" s="78" t="s">
        <v>305</v>
      </c>
      <c r="C227" s="79" t="s">
        <v>13</v>
      </c>
      <c r="D227" s="79" t="s">
        <v>304</v>
      </c>
      <c r="E227" s="80"/>
      <c r="F227" s="80"/>
      <c r="G227" s="80"/>
      <c r="H227" s="80"/>
      <c r="I227" s="80"/>
      <c r="J227" s="80"/>
      <c r="K227" s="80"/>
      <c r="L227" s="80"/>
      <c r="M227" s="79"/>
      <c r="N227" s="79"/>
      <c r="O227" s="81"/>
      <c r="P227" s="81"/>
      <c r="Q227" s="81"/>
      <c r="R227" s="81"/>
      <c r="S227" s="81"/>
      <c r="T227" s="81"/>
      <c r="U227" s="81"/>
      <c r="V227" s="81"/>
      <c r="W227" s="105">
        <f>COUNTIF(W229:W255,"1")</f>
        <v>6</v>
      </c>
    </row>
    <row r="228" spans="1:23" ht="75.75">
      <c r="A228" s="73" t="s">
        <v>88</v>
      </c>
      <c r="B228" s="74" t="s">
        <v>16</v>
      </c>
      <c r="C228" s="75" t="s">
        <v>17</v>
      </c>
      <c r="D228" s="50" t="s">
        <v>18</v>
      </c>
      <c r="E228" s="50" t="s">
        <v>19</v>
      </c>
      <c r="F228" s="50" t="s">
        <v>20</v>
      </c>
      <c r="G228" s="50" t="s">
        <v>21</v>
      </c>
      <c r="H228" s="50" t="s">
        <v>22</v>
      </c>
      <c r="I228" s="50" t="s">
        <v>23</v>
      </c>
      <c r="J228" s="50" t="s">
        <v>24</v>
      </c>
      <c r="K228" s="51" t="s">
        <v>25</v>
      </c>
      <c r="L228" s="50" t="s">
        <v>26</v>
      </c>
      <c r="M228" s="50" t="s">
        <v>27</v>
      </c>
      <c r="N228" s="51" t="s">
        <v>20</v>
      </c>
      <c r="O228" s="52" t="s">
        <v>28</v>
      </c>
      <c r="P228" s="52" t="s">
        <v>29</v>
      </c>
      <c r="Q228" s="52" t="s">
        <v>30</v>
      </c>
      <c r="R228" s="52" t="s">
        <v>31</v>
      </c>
      <c r="S228" s="52" t="s">
        <v>32</v>
      </c>
      <c r="T228" s="52" t="s">
        <v>33</v>
      </c>
      <c r="U228" s="53" t="s">
        <v>34</v>
      </c>
      <c r="V228" s="52" t="s">
        <v>35</v>
      </c>
      <c r="W228" s="54" t="s">
        <v>36</v>
      </c>
    </row>
    <row r="229" spans="1:23">
      <c r="A229" s="55" t="s">
        <v>218</v>
      </c>
      <c r="B229" s="62" t="s">
        <v>306</v>
      </c>
      <c r="C229" s="57" t="s">
        <v>77</v>
      </c>
      <c r="D229" s="58">
        <v>37</v>
      </c>
      <c r="E229" s="58">
        <v>38</v>
      </c>
      <c r="F229" s="58"/>
      <c r="G229" s="58"/>
      <c r="H229" s="58">
        <v>42</v>
      </c>
      <c r="I229" s="58">
        <v>36</v>
      </c>
      <c r="J229" s="58">
        <v>36</v>
      </c>
      <c r="K229" s="58">
        <v>49</v>
      </c>
      <c r="L229" s="58">
        <v>0</v>
      </c>
      <c r="M229" s="58">
        <v>37</v>
      </c>
      <c r="N229" s="58">
        <v>38</v>
      </c>
      <c r="O229" s="59">
        <f t="shared" ref="O229:O253" si="81">SUM(D229:N229)</f>
        <v>313</v>
      </c>
      <c r="P229" s="60">
        <f t="shared" ref="P229:P253" si="82">COUNT(D229:N229)</f>
        <v>9</v>
      </c>
      <c r="Q229" s="59">
        <f t="shared" ref="Q229:Q253" si="83">IF(P229&lt;9,0,SMALL(D229:N229,1))</f>
        <v>0</v>
      </c>
      <c r="R229" s="59">
        <f t="shared" ref="R229:R253" si="84">IF(P229&lt;10,0,SMALL(D229:N229,2))</f>
        <v>0</v>
      </c>
      <c r="S229" s="59">
        <f t="shared" ref="S229:S253" si="85">IF(P229&lt;11,0,SMALL(D229:N229,3))</f>
        <v>0</v>
      </c>
      <c r="T229" s="59">
        <f t="shared" ref="T229:T253" si="86">IF(P229&lt;12,0,+SMALL(D229:N229,4))</f>
        <v>0</v>
      </c>
      <c r="U229" s="59">
        <f t="shared" ref="U229:U253" si="87">IF(EXCLUS=4,O229-Q229-R229-S229-T229,IF(EXCLUS=3,O229-Q229-R229-S229,IF(EXCLUS=2,O229-Q229-R229,IF(EXCLUS=1,O229-Q229))))</f>
        <v>313</v>
      </c>
      <c r="V229" s="106">
        <f t="shared" ref="V229:V253" si="88">+IF(+COUNT(D229:N229)&gt;0,RANK(U229,$U$229:$U$255,0),"")</f>
        <v>1</v>
      </c>
      <c r="W229" s="61">
        <f t="shared" ref="W229:W253" si="89">IF(P229&gt;MAXCOMPET-1,1,"")</f>
        <v>1</v>
      </c>
    </row>
    <row r="230" spans="1:23">
      <c r="A230" s="55" t="s">
        <v>307</v>
      </c>
      <c r="B230" s="62" t="s">
        <v>308</v>
      </c>
      <c r="C230" s="57" t="s">
        <v>39</v>
      </c>
      <c r="D230" s="58">
        <v>35</v>
      </c>
      <c r="E230" s="58">
        <v>35</v>
      </c>
      <c r="F230" s="58">
        <v>41</v>
      </c>
      <c r="G230" s="58">
        <v>33</v>
      </c>
      <c r="H230" s="58">
        <v>34</v>
      </c>
      <c r="I230" s="58">
        <v>42</v>
      </c>
      <c r="J230" s="58">
        <v>44</v>
      </c>
      <c r="K230" s="58">
        <v>40</v>
      </c>
      <c r="L230" s="58">
        <v>0</v>
      </c>
      <c r="M230" s="58">
        <v>36</v>
      </c>
      <c r="N230" s="58">
        <v>29</v>
      </c>
      <c r="O230" s="59">
        <f t="shared" si="81"/>
        <v>369</v>
      </c>
      <c r="P230" s="60">
        <f t="shared" si="82"/>
        <v>11</v>
      </c>
      <c r="Q230" s="59">
        <f t="shared" si="83"/>
        <v>0</v>
      </c>
      <c r="R230" s="59">
        <f t="shared" si="84"/>
        <v>29</v>
      </c>
      <c r="S230" s="59">
        <f t="shared" si="85"/>
        <v>33</v>
      </c>
      <c r="T230" s="59">
        <f t="shared" si="86"/>
        <v>0</v>
      </c>
      <c r="U230" s="59">
        <f t="shared" si="87"/>
        <v>307</v>
      </c>
      <c r="V230" s="106">
        <f t="shared" si="88"/>
        <v>2</v>
      </c>
      <c r="W230" s="61">
        <f t="shared" si="89"/>
        <v>1</v>
      </c>
    </row>
    <row r="231" spans="1:23">
      <c r="A231" s="55" t="s">
        <v>309</v>
      </c>
      <c r="B231" s="62" t="s">
        <v>310</v>
      </c>
      <c r="C231" s="57" t="s">
        <v>50</v>
      </c>
      <c r="D231" s="58">
        <v>34</v>
      </c>
      <c r="E231" s="58"/>
      <c r="F231" s="58">
        <v>43</v>
      </c>
      <c r="G231" s="58">
        <v>31</v>
      </c>
      <c r="H231" s="58">
        <v>30</v>
      </c>
      <c r="I231" s="58">
        <v>32</v>
      </c>
      <c r="J231" s="58">
        <v>34</v>
      </c>
      <c r="K231" s="58">
        <v>36</v>
      </c>
      <c r="L231" s="58"/>
      <c r="M231" s="58">
        <v>34</v>
      </c>
      <c r="N231" s="58">
        <v>33</v>
      </c>
      <c r="O231" s="59">
        <f t="shared" si="81"/>
        <v>307</v>
      </c>
      <c r="P231" s="60">
        <f t="shared" si="82"/>
        <v>9</v>
      </c>
      <c r="Q231" s="59">
        <f t="shared" si="83"/>
        <v>30</v>
      </c>
      <c r="R231" s="59">
        <f t="shared" si="84"/>
        <v>0</v>
      </c>
      <c r="S231" s="59">
        <f t="shared" si="85"/>
        <v>0</v>
      </c>
      <c r="T231" s="59">
        <f t="shared" si="86"/>
        <v>0</v>
      </c>
      <c r="U231" s="59">
        <f t="shared" si="87"/>
        <v>277</v>
      </c>
      <c r="V231" s="106">
        <f t="shared" si="88"/>
        <v>3</v>
      </c>
      <c r="W231" s="61">
        <f t="shared" si="89"/>
        <v>1</v>
      </c>
    </row>
    <row r="232" spans="1:23">
      <c r="A232" s="55" t="s">
        <v>311</v>
      </c>
      <c r="B232" s="62" t="s">
        <v>312</v>
      </c>
      <c r="C232" s="57" t="s">
        <v>50</v>
      </c>
      <c r="D232" s="58">
        <v>33</v>
      </c>
      <c r="E232" s="58">
        <v>31</v>
      </c>
      <c r="F232" s="58">
        <v>32</v>
      </c>
      <c r="G232" s="58">
        <v>28</v>
      </c>
      <c r="H232" s="58">
        <v>33</v>
      </c>
      <c r="I232" s="58"/>
      <c r="J232" s="58"/>
      <c r="K232" s="58">
        <v>28</v>
      </c>
      <c r="L232" s="58">
        <v>0</v>
      </c>
      <c r="M232" s="58">
        <v>37</v>
      </c>
      <c r="N232" s="58">
        <v>36</v>
      </c>
      <c r="O232" s="59">
        <f t="shared" si="81"/>
        <v>258</v>
      </c>
      <c r="P232" s="60">
        <f t="shared" si="82"/>
        <v>9</v>
      </c>
      <c r="Q232" s="59">
        <f t="shared" si="83"/>
        <v>0</v>
      </c>
      <c r="R232" s="59">
        <f t="shared" si="84"/>
        <v>0</v>
      </c>
      <c r="S232" s="59">
        <f t="shared" si="85"/>
        <v>0</v>
      </c>
      <c r="T232" s="59">
        <f t="shared" si="86"/>
        <v>0</v>
      </c>
      <c r="U232" s="59">
        <f t="shared" si="87"/>
        <v>258</v>
      </c>
      <c r="V232" s="106">
        <f t="shared" si="88"/>
        <v>4</v>
      </c>
      <c r="W232" s="61">
        <f t="shared" si="89"/>
        <v>1</v>
      </c>
    </row>
    <row r="233" spans="1:23">
      <c r="A233" s="55" t="s">
        <v>313</v>
      </c>
      <c r="B233" s="62" t="s">
        <v>44</v>
      </c>
      <c r="C233" s="57" t="s">
        <v>50</v>
      </c>
      <c r="D233" s="58">
        <v>34</v>
      </c>
      <c r="E233" s="58">
        <v>42</v>
      </c>
      <c r="F233" s="58"/>
      <c r="G233" s="58">
        <v>34</v>
      </c>
      <c r="H233" s="58">
        <v>33</v>
      </c>
      <c r="I233" s="58">
        <v>28</v>
      </c>
      <c r="J233" s="58"/>
      <c r="K233" s="58">
        <v>42</v>
      </c>
      <c r="L233" s="58"/>
      <c r="M233" s="58">
        <v>39</v>
      </c>
      <c r="N233" s="58"/>
      <c r="O233" s="59">
        <f t="shared" si="81"/>
        <v>252</v>
      </c>
      <c r="P233" s="60">
        <f t="shared" si="82"/>
        <v>7</v>
      </c>
      <c r="Q233" s="59">
        <f t="shared" si="83"/>
        <v>0</v>
      </c>
      <c r="R233" s="59">
        <f t="shared" si="84"/>
        <v>0</v>
      </c>
      <c r="S233" s="59">
        <f t="shared" si="85"/>
        <v>0</v>
      </c>
      <c r="T233" s="59">
        <f t="shared" si="86"/>
        <v>0</v>
      </c>
      <c r="U233" s="59">
        <f t="shared" si="87"/>
        <v>252</v>
      </c>
      <c r="V233" s="106">
        <f t="shared" si="88"/>
        <v>5</v>
      </c>
      <c r="W233" s="61" t="str">
        <f t="shared" si="89"/>
        <v/>
      </c>
    </row>
    <row r="234" spans="1:23">
      <c r="A234" s="55" t="s">
        <v>314</v>
      </c>
      <c r="B234" s="62" t="s">
        <v>73</v>
      </c>
      <c r="C234" s="57" t="s">
        <v>64</v>
      </c>
      <c r="D234" s="58">
        <v>27</v>
      </c>
      <c r="E234" s="58">
        <v>19</v>
      </c>
      <c r="F234" s="58">
        <v>31</v>
      </c>
      <c r="G234" s="58">
        <v>31</v>
      </c>
      <c r="H234" s="58">
        <v>28</v>
      </c>
      <c r="I234" s="58">
        <v>24</v>
      </c>
      <c r="J234" s="58"/>
      <c r="K234" s="58">
        <v>25</v>
      </c>
      <c r="L234" s="58">
        <v>0</v>
      </c>
      <c r="M234" s="58">
        <v>44</v>
      </c>
      <c r="N234" s="58">
        <v>34</v>
      </c>
      <c r="O234" s="59">
        <f t="shared" si="81"/>
        <v>263</v>
      </c>
      <c r="P234" s="60">
        <f t="shared" si="82"/>
        <v>10</v>
      </c>
      <c r="Q234" s="59">
        <f t="shared" si="83"/>
        <v>0</v>
      </c>
      <c r="R234" s="59">
        <f t="shared" si="84"/>
        <v>19</v>
      </c>
      <c r="S234" s="59">
        <f t="shared" si="85"/>
        <v>0</v>
      </c>
      <c r="T234" s="59">
        <f t="shared" si="86"/>
        <v>0</v>
      </c>
      <c r="U234" s="59">
        <f t="shared" si="87"/>
        <v>244</v>
      </c>
      <c r="V234" s="106">
        <f t="shared" si="88"/>
        <v>6</v>
      </c>
      <c r="W234" s="61">
        <f t="shared" si="89"/>
        <v>1</v>
      </c>
    </row>
    <row r="235" spans="1:23">
      <c r="A235" s="55" t="s">
        <v>315</v>
      </c>
      <c r="B235" s="62" t="s">
        <v>316</v>
      </c>
      <c r="C235" s="57" t="s">
        <v>77</v>
      </c>
      <c r="D235" s="58">
        <v>33</v>
      </c>
      <c r="E235" s="58">
        <v>27</v>
      </c>
      <c r="F235" s="58">
        <v>44</v>
      </c>
      <c r="G235" s="58">
        <v>35</v>
      </c>
      <c r="H235" s="58">
        <v>27</v>
      </c>
      <c r="I235" s="58">
        <v>26</v>
      </c>
      <c r="J235" s="58"/>
      <c r="K235" s="58">
        <v>10</v>
      </c>
      <c r="L235" s="58"/>
      <c r="M235" s="58"/>
      <c r="N235" s="58">
        <v>24</v>
      </c>
      <c r="O235" s="59">
        <f t="shared" si="81"/>
        <v>226</v>
      </c>
      <c r="P235" s="60">
        <f t="shared" si="82"/>
        <v>8</v>
      </c>
      <c r="Q235" s="59">
        <f t="shared" si="83"/>
        <v>0</v>
      </c>
      <c r="R235" s="59">
        <f t="shared" si="84"/>
        <v>0</v>
      </c>
      <c r="S235" s="59">
        <f t="shared" si="85"/>
        <v>0</v>
      </c>
      <c r="T235" s="59">
        <f t="shared" si="86"/>
        <v>0</v>
      </c>
      <c r="U235" s="59">
        <f t="shared" si="87"/>
        <v>226</v>
      </c>
      <c r="V235" s="106">
        <f t="shared" si="88"/>
        <v>7</v>
      </c>
      <c r="W235" s="61">
        <f t="shared" si="89"/>
        <v>1</v>
      </c>
    </row>
    <row r="236" spans="1:23">
      <c r="A236" s="55" t="s">
        <v>317</v>
      </c>
      <c r="B236" s="62" t="s">
        <v>318</v>
      </c>
      <c r="C236" s="57" t="s">
        <v>156</v>
      </c>
      <c r="D236" s="58"/>
      <c r="E236" s="58">
        <v>32</v>
      </c>
      <c r="F236" s="58"/>
      <c r="G236" s="58">
        <v>30</v>
      </c>
      <c r="H236" s="58">
        <v>34</v>
      </c>
      <c r="I236" s="58">
        <v>22</v>
      </c>
      <c r="J236" s="58">
        <v>36</v>
      </c>
      <c r="K236" s="58">
        <v>41</v>
      </c>
      <c r="L236" s="58"/>
      <c r="M236" s="58"/>
      <c r="N236" s="58"/>
      <c r="O236" s="59">
        <f t="shared" si="81"/>
        <v>195</v>
      </c>
      <c r="P236" s="60">
        <f t="shared" si="82"/>
        <v>6</v>
      </c>
      <c r="Q236" s="59">
        <f t="shared" si="83"/>
        <v>0</v>
      </c>
      <c r="R236" s="59">
        <f t="shared" si="84"/>
        <v>0</v>
      </c>
      <c r="S236" s="59">
        <f t="shared" si="85"/>
        <v>0</v>
      </c>
      <c r="T236" s="59">
        <f t="shared" si="86"/>
        <v>0</v>
      </c>
      <c r="U236" s="59">
        <f t="shared" si="87"/>
        <v>195</v>
      </c>
      <c r="V236" s="106">
        <f t="shared" si="88"/>
        <v>8</v>
      </c>
      <c r="W236" s="61" t="str">
        <f t="shared" si="89"/>
        <v/>
      </c>
    </row>
    <row r="237" spans="1:23">
      <c r="A237" s="55" t="s">
        <v>319</v>
      </c>
      <c r="B237" s="62" t="s">
        <v>312</v>
      </c>
      <c r="C237" s="57" t="s">
        <v>64</v>
      </c>
      <c r="D237" s="58"/>
      <c r="E237" s="58">
        <v>33</v>
      </c>
      <c r="F237" s="58">
        <v>29</v>
      </c>
      <c r="G237" s="58">
        <v>42</v>
      </c>
      <c r="H237" s="58">
        <v>35</v>
      </c>
      <c r="I237" s="58"/>
      <c r="J237" s="58"/>
      <c r="K237" s="58">
        <v>44</v>
      </c>
      <c r="L237" s="58"/>
      <c r="M237" s="58"/>
      <c r="N237" s="58"/>
      <c r="O237" s="59">
        <f t="shared" si="81"/>
        <v>183</v>
      </c>
      <c r="P237" s="60">
        <f t="shared" si="82"/>
        <v>5</v>
      </c>
      <c r="Q237" s="59">
        <f t="shared" si="83"/>
        <v>0</v>
      </c>
      <c r="R237" s="59">
        <f t="shared" si="84"/>
        <v>0</v>
      </c>
      <c r="S237" s="59">
        <f t="shared" si="85"/>
        <v>0</v>
      </c>
      <c r="T237" s="59">
        <f t="shared" si="86"/>
        <v>0</v>
      </c>
      <c r="U237" s="59">
        <f t="shared" si="87"/>
        <v>183</v>
      </c>
      <c r="V237" s="106">
        <f t="shared" si="88"/>
        <v>9</v>
      </c>
      <c r="W237" s="61" t="str">
        <f t="shared" si="89"/>
        <v/>
      </c>
    </row>
    <row r="238" spans="1:23">
      <c r="A238" s="55" t="s">
        <v>320</v>
      </c>
      <c r="B238" s="62" t="s">
        <v>321</v>
      </c>
      <c r="C238" s="57" t="s">
        <v>58</v>
      </c>
      <c r="D238" s="58">
        <v>21</v>
      </c>
      <c r="E238" s="58">
        <v>30</v>
      </c>
      <c r="F238" s="58"/>
      <c r="G238" s="58">
        <v>28</v>
      </c>
      <c r="H238" s="58"/>
      <c r="I238" s="58">
        <v>41</v>
      </c>
      <c r="J238" s="58">
        <v>29</v>
      </c>
      <c r="K238" s="58">
        <v>32</v>
      </c>
      <c r="L238" s="58"/>
      <c r="M238" s="58"/>
      <c r="N238" s="58"/>
      <c r="O238" s="59">
        <f t="shared" si="81"/>
        <v>181</v>
      </c>
      <c r="P238" s="60">
        <f t="shared" si="82"/>
        <v>6</v>
      </c>
      <c r="Q238" s="59">
        <f t="shared" si="83"/>
        <v>0</v>
      </c>
      <c r="R238" s="59">
        <f t="shared" si="84"/>
        <v>0</v>
      </c>
      <c r="S238" s="59">
        <f t="shared" si="85"/>
        <v>0</v>
      </c>
      <c r="T238" s="59">
        <f t="shared" si="86"/>
        <v>0</v>
      </c>
      <c r="U238" s="59">
        <f t="shared" si="87"/>
        <v>181</v>
      </c>
      <c r="V238" s="106">
        <f t="shared" si="88"/>
        <v>10</v>
      </c>
      <c r="W238" s="61" t="str">
        <f t="shared" si="89"/>
        <v/>
      </c>
    </row>
    <row r="239" spans="1:23">
      <c r="A239" s="55" t="s">
        <v>322</v>
      </c>
      <c r="B239" s="62" t="s">
        <v>323</v>
      </c>
      <c r="C239" s="57" t="s">
        <v>197</v>
      </c>
      <c r="D239" s="58"/>
      <c r="E239" s="58">
        <v>20</v>
      </c>
      <c r="F239" s="58">
        <v>26</v>
      </c>
      <c r="G239" s="58">
        <v>33</v>
      </c>
      <c r="H239" s="58">
        <v>34</v>
      </c>
      <c r="I239" s="58">
        <v>24</v>
      </c>
      <c r="J239" s="58"/>
      <c r="K239" s="58">
        <v>28</v>
      </c>
      <c r="L239" s="58"/>
      <c r="M239" s="58"/>
      <c r="N239" s="58"/>
      <c r="O239" s="59">
        <f t="shared" si="81"/>
        <v>165</v>
      </c>
      <c r="P239" s="60">
        <f t="shared" si="82"/>
        <v>6</v>
      </c>
      <c r="Q239" s="59">
        <f t="shared" si="83"/>
        <v>0</v>
      </c>
      <c r="R239" s="59">
        <f t="shared" si="84"/>
        <v>0</v>
      </c>
      <c r="S239" s="59">
        <f t="shared" si="85"/>
        <v>0</v>
      </c>
      <c r="T239" s="59">
        <f t="shared" si="86"/>
        <v>0</v>
      </c>
      <c r="U239" s="59">
        <f t="shared" si="87"/>
        <v>165</v>
      </c>
      <c r="V239" s="106">
        <f t="shared" si="88"/>
        <v>11</v>
      </c>
      <c r="W239" s="61" t="str">
        <f t="shared" si="89"/>
        <v/>
      </c>
    </row>
    <row r="240" spans="1:23">
      <c r="A240" s="55" t="s">
        <v>324</v>
      </c>
      <c r="B240" s="62" t="s">
        <v>312</v>
      </c>
      <c r="C240" s="57" t="s">
        <v>64</v>
      </c>
      <c r="D240" s="58">
        <v>31</v>
      </c>
      <c r="E240" s="58"/>
      <c r="F240" s="58"/>
      <c r="G240" s="58">
        <v>24</v>
      </c>
      <c r="H240" s="58">
        <v>16</v>
      </c>
      <c r="I240" s="58">
        <v>29</v>
      </c>
      <c r="J240" s="58">
        <v>28</v>
      </c>
      <c r="K240" s="58"/>
      <c r="L240" s="58"/>
      <c r="M240" s="58"/>
      <c r="N240" s="58"/>
      <c r="O240" s="59">
        <f t="shared" si="81"/>
        <v>128</v>
      </c>
      <c r="P240" s="60">
        <f t="shared" si="82"/>
        <v>5</v>
      </c>
      <c r="Q240" s="59">
        <f t="shared" si="83"/>
        <v>0</v>
      </c>
      <c r="R240" s="59">
        <f t="shared" si="84"/>
        <v>0</v>
      </c>
      <c r="S240" s="59">
        <f t="shared" si="85"/>
        <v>0</v>
      </c>
      <c r="T240" s="59">
        <f t="shared" si="86"/>
        <v>0</v>
      </c>
      <c r="U240" s="59">
        <f t="shared" si="87"/>
        <v>128</v>
      </c>
      <c r="V240" s="106">
        <f t="shared" si="88"/>
        <v>12</v>
      </c>
      <c r="W240" s="61" t="str">
        <f t="shared" si="89"/>
        <v/>
      </c>
    </row>
    <row r="241" spans="1:23">
      <c r="A241" s="55" t="s">
        <v>325</v>
      </c>
      <c r="B241" s="62" t="s">
        <v>73</v>
      </c>
      <c r="C241" s="57" t="s">
        <v>86</v>
      </c>
      <c r="D241" s="58"/>
      <c r="E241" s="58"/>
      <c r="F241" s="58"/>
      <c r="G241" s="58">
        <v>23</v>
      </c>
      <c r="H241" s="58">
        <v>19</v>
      </c>
      <c r="I241" s="58"/>
      <c r="J241" s="58">
        <v>26</v>
      </c>
      <c r="K241" s="58">
        <v>35</v>
      </c>
      <c r="L241" s="58">
        <v>0</v>
      </c>
      <c r="M241" s="58"/>
      <c r="N241" s="58"/>
      <c r="O241" s="59">
        <f t="shared" si="81"/>
        <v>103</v>
      </c>
      <c r="P241" s="60">
        <f t="shared" si="82"/>
        <v>5</v>
      </c>
      <c r="Q241" s="59">
        <f t="shared" si="83"/>
        <v>0</v>
      </c>
      <c r="R241" s="59">
        <f t="shared" si="84"/>
        <v>0</v>
      </c>
      <c r="S241" s="59">
        <f t="shared" si="85"/>
        <v>0</v>
      </c>
      <c r="T241" s="59">
        <f t="shared" si="86"/>
        <v>0</v>
      </c>
      <c r="U241" s="59">
        <f t="shared" si="87"/>
        <v>103</v>
      </c>
      <c r="V241" s="106">
        <f t="shared" si="88"/>
        <v>13</v>
      </c>
      <c r="W241" s="61" t="str">
        <f t="shared" si="89"/>
        <v/>
      </c>
    </row>
    <row r="242" spans="1:23">
      <c r="A242" s="55" t="s">
        <v>326</v>
      </c>
      <c r="B242" s="62" t="s">
        <v>327</v>
      </c>
      <c r="C242" s="57" t="s">
        <v>45</v>
      </c>
      <c r="D242" s="58">
        <v>13</v>
      </c>
      <c r="E242" s="58"/>
      <c r="F242" s="58">
        <v>32</v>
      </c>
      <c r="G242" s="58">
        <v>27</v>
      </c>
      <c r="H242" s="58"/>
      <c r="I242" s="58"/>
      <c r="J242" s="58">
        <v>28</v>
      </c>
      <c r="K242" s="58"/>
      <c r="L242" s="58"/>
      <c r="M242" s="58"/>
      <c r="N242" s="58"/>
      <c r="O242" s="59">
        <f t="shared" si="81"/>
        <v>100</v>
      </c>
      <c r="P242" s="60">
        <f t="shared" si="82"/>
        <v>4</v>
      </c>
      <c r="Q242" s="59">
        <f t="shared" si="83"/>
        <v>0</v>
      </c>
      <c r="R242" s="59">
        <f t="shared" si="84"/>
        <v>0</v>
      </c>
      <c r="S242" s="59">
        <f t="shared" si="85"/>
        <v>0</v>
      </c>
      <c r="T242" s="59">
        <f t="shared" si="86"/>
        <v>0</v>
      </c>
      <c r="U242" s="59">
        <f t="shared" si="87"/>
        <v>100</v>
      </c>
      <c r="V242" s="106">
        <f t="shared" si="88"/>
        <v>14</v>
      </c>
      <c r="W242" s="61" t="str">
        <f t="shared" si="89"/>
        <v/>
      </c>
    </row>
    <row r="243" spans="1:23">
      <c r="A243" s="55" t="s">
        <v>328</v>
      </c>
      <c r="B243" s="62" t="s">
        <v>329</v>
      </c>
      <c r="C243" s="57" t="s">
        <v>64</v>
      </c>
      <c r="D243" s="58"/>
      <c r="E243" s="58">
        <v>19</v>
      </c>
      <c r="F243" s="58"/>
      <c r="G243" s="58">
        <v>20</v>
      </c>
      <c r="H243" s="58">
        <v>14</v>
      </c>
      <c r="I243" s="58">
        <v>16</v>
      </c>
      <c r="J243" s="58"/>
      <c r="K243" s="58">
        <v>23</v>
      </c>
      <c r="L243" s="58"/>
      <c r="M243" s="58"/>
      <c r="N243" s="58"/>
      <c r="O243" s="59">
        <f t="shared" si="81"/>
        <v>92</v>
      </c>
      <c r="P243" s="60">
        <f t="shared" si="82"/>
        <v>5</v>
      </c>
      <c r="Q243" s="59">
        <f t="shared" si="83"/>
        <v>0</v>
      </c>
      <c r="R243" s="59">
        <f t="shared" si="84"/>
        <v>0</v>
      </c>
      <c r="S243" s="59">
        <f t="shared" si="85"/>
        <v>0</v>
      </c>
      <c r="T243" s="59">
        <f t="shared" si="86"/>
        <v>0</v>
      </c>
      <c r="U243" s="59">
        <f t="shared" si="87"/>
        <v>92</v>
      </c>
      <c r="V243" s="106">
        <f t="shared" si="88"/>
        <v>15</v>
      </c>
      <c r="W243" s="61" t="str">
        <f t="shared" si="89"/>
        <v/>
      </c>
    </row>
    <row r="244" spans="1:23">
      <c r="A244" s="55" t="s">
        <v>330</v>
      </c>
      <c r="B244" s="62" t="s">
        <v>331</v>
      </c>
      <c r="C244" s="57" t="s">
        <v>197</v>
      </c>
      <c r="D244" s="58"/>
      <c r="E244" s="58"/>
      <c r="F244" s="58"/>
      <c r="G244" s="58">
        <v>34</v>
      </c>
      <c r="H244" s="58">
        <v>35</v>
      </c>
      <c r="I244" s="58"/>
      <c r="J244" s="58"/>
      <c r="K244" s="58"/>
      <c r="L244" s="58"/>
      <c r="M244" s="58"/>
      <c r="N244" s="58"/>
      <c r="O244" s="59">
        <f t="shared" si="81"/>
        <v>69</v>
      </c>
      <c r="P244" s="60">
        <f t="shared" si="82"/>
        <v>2</v>
      </c>
      <c r="Q244" s="59">
        <f t="shared" si="83"/>
        <v>0</v>
      </c>
      <c r="R244" s="59">
        <f t="shared" si="84"/>
        <v>0</v>
      </c>
      <c r="S244" s="59">
        <f t="shared" si="85"/>
        <v>0</v>
      </c>
      <c r="T244" s="59">
        <f t="shared" si="86"/>
        <v>0</v>
      </c>
      <c r="U244" s="59">
        <f t="shared" si="87"/>
        <v>69</v>
      </c>
      <c r="V244" s="106">
        <f t="shared" si="88"/>
        <v>16</v>
      </c>
      <c r="W244" s="61" t="str">
        <f t="shared" si="89"/>
        <v/>
      </c>
    </row>
    <row r="245" spans="1:23">
      <c r="A245" s="55" t="s">
        <v>332</v>
      </c>
      <c r="B245" s="62" t="s">
        <v>312</v>
      </c>
      <c r="C245" s="57" t="s">
        <v>197</v>
      </c>
      <c r="D245" s="58"/>
      <c r="E245" s="58"/>
      <c r="F245" s="58">
        <v>33</v>
      </c>
      <c r="G245" s="58">
        <v>28</v>
      </c>
      <c r="H245" s="58"/>
      <c r="I245" s="58">
        <v>0</v>
      </c>
      <c r="J245" s="58"/>
      <c r="K245" s="58"/>
      <c r="L245" s="58"/>
      <c r="M245" s="58"/>
      <c r="N245" s="58"/>
      <c r="O245" s="59">
        <f t="shared" si="81"/>
        <v>61</v>
      </c>
      <c r="P245" s="60">
        <f t="shared" si="82"/>
        <v>3</v>
      </c>
      <c r="Q245" s="59">
        <f t="shared" si="83"/>
        <v>0</v>
      </c>
      <c r="R245" s="59">
        <f t="shared" si="84"/>
        <v>0</v>
      </c>
      <c r="S245" s="59">
        <f t="shared" si="85"/>
        <v>0</v>
      </c>
      <c r="T245" s="59">
        <f t="shared" si="86"/>
        <v>0</v>
      </c>
      <c r="U245" s="59">
        <f t="shared" si="87"/>
        <v>61</v>
      </c>
      <c r="V245" s="106">
        <f t="shared" si="88"/>
        <v>17</v>
      </c>
      <c r="W245" s="61" t="str">
        <f t="shared" si="89"/>
        <v/>
      </c>
    </row>
    <row r="246" spans="1:23">
      <c r="A246" s="55" t="s">
        <v>333</v>
      </c>
      <c r="B246" s="62" t="s">
        <v>334</v>
      </c>
      <c r="C246" s="57" t="s">
        <v>64</v>
      </c>
      <c r="D246" s="58"/>
      <c r="E246" s="58"/>
      <c r="F246" s="58"/>
      <c r="G246" s="58"/>
      <c r="H246" s="58"/>
      <c r="I246" s="58"/>
      <c r="J246" s="58">
        <v>23</v>
      </c>
      <c r="K246" s="58">
        <v>25</v>
      </c>
      <c r="L246" s="58"/>
      <c r="M246" s="58"/>
      <c r="N246" s="58"/>
      <c r="O246" s="59">
        <f t="shared" si="81"/>
        <v>48</v>
      </c>
      <c r="P246" s="60">
        <f t="shared" si="82"/>
        <v>2</v>
      </c>
      <c r="Q246" s="59">
        <f t="shared" si="83"/>
        <v>0</v>
      </c>
      <c r="R246" s="59">
        <f t="shared" si="84"/>
        <v>0</v>
      </c>
      <c r="S246" s="59">
        <f t="shared" si="85"/>
        <v>0</v>
      </c>
      <c r="T246" s="59">
        <f t="shared" si="86"/>
        <v>0</v>
      </c>
      <c r="U246" s="59">
        <f t="shared" si="87"/>
        <v>48</v>
      </c>
      <c r="V246" s="106">
        <f t="shared" si="88"/>
        <v>18</v>
      </c>
      <c r="W246" s="61" t="str">
        <f t="shared" si="89"/>
        <v/>
      </c>
    </row>
    <row r="247" spans="1:23">
      <c r="A247" s="55" t="s">
        <v>281</v>
      </c>
      <c r="B247" s="62" t="s">
        <v>335</v>
      </c>
      <c r="C247" s="57" t="s">
        <v>64</v>
      </c>
      <c r="D247" s="58">
        <v>24</v>
      </c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9">
        <f t="shared" si="81"/>
        <v>24</v>
      </c>
      <c r="P247" s="60">
        <f t="shared" si="82"/>
        <v>1</v>
      </c>
      <c r="Q247" s="59">
        <f t="shared" si="83"/>
        <v>0</v>
      </c>
      <c r="R247" s="59">
        <f t="shared" si="84"/>
        <v>0</v>
      </c>
      <c r="S247" s="59">
        <f t="shared" si="85"/>
        <v>0</v>
      </c>
      <c r="T247" s="59">
        <f t="shared" si="86"/>
        <v>0</v>
      </c>
      <c r="U247" s="59">
        <f t="shared" si="87"/>
        <v>24</v>
      </c>
      <c r="V247" s="106">
        <f t="shared" si="88"/>
        <v>19</v>
      </c>
      <c r="W247" s="61" t="str">
        <f t="shared" si="89"/>
        <v/>
      </c>
    </row>
    <row r="248" spans="1:23">
      <c r="A248" s="55" t="s">
        <v>336</v>
      </c>
      <c r="B248" s="62" t="s">
        <v>329</v>
      </c>
      <c r="C248" s="57" t="s">
        <v>156</v>
      </c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9">
        <f t="shared" si="81"/>
        <v>0</v>
      </c>
      <c r="P248" s="60">
        <f t="shared" si="82"/>
        <v>0</v>
      </c>
      <c r="Q248" s="59">
        <f t="shared" si="83"/>
        <v>0</v>
      </c>
      <c r="R248" s="59">
        <f t="shared" si="84"/>
        <v>0</v>
      </c>
      <c r="S248" s="59">
        <f t="shared" si="85"/>
        <v>0</v>
      </c>
      <c r="T248" s="59">
        <f t="shared" si="86"/>
        <v>0</v>
      </c>
      <c r="U248" s="59">
        <f t="shared" si="87"/>
        <v>0</v>
      </c>
      <c r="V248" s="106" t="str">
        <f t="shared" si="88"/>
        <v/>
      </c>
      <c r="W248" s="61" t="str">
        <f t="shared" si="89"/>
        <v/>
      </c>
    </row>
    <row r="249" spans="1:23">
      <c r="A249" s="55"/>
      <c r="B249" s="62"/>
      <c r="C249" s="57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9">
        <f t="shared" si="81"/>
        <v>0</v>
      </c>
      <c r="P249" s="60">
        <f t="shared" si="82"/>
        <v>0</v>
      </c>
      <c r="Q249" s="59">
        <f t="shared" si="83"/>
        <v>0</v>
      </c>
      <c r="R249" s="59">
        <f t="shared" si="84"/>
        <v>0</v>
      </c>
      <c r="S249" s="59">
        <f t="shared" si="85"/>
        <v>0</v>
      </c>
      <c r="T249" s="59">
        <f t="shared" si="86"/>
        <v>0</v>
      </c>
      <c r="U249" s="59">
        <f t="shared" si="87"/>
        <v>0</v>
      </c>
      <c r="V249" s="106" t="str">
        <f t="shared" si="88"/>
        <v/>
      </c>
      <c r="W249" s="61" t="str">
        <f t="shared" si="89"/>
        <v/>
      </c>
    </row>
    <row r="250" spans="1:23">
      <c r="A250" s="55"/>
      <c r="B250" s="62"/>
      <c r="C250" s="57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9">
        <f t="shared" si="81"/>
        <v>0</v>
      </c>
      <c r="P250" s="60">
        <f t="shared" si="82"/>
        <v>0</v>
      </c>
      <c r="Q250" s="59">
        <f t="shared" si="83"/>
        <v>0</v>
      </c>
      <c r="R250" s="59">
        <f t="shared" si="84"/>
        <v>0</v>
      </c>
      <c r="S250" s="59">
        <f t="shared" si="85"/>
        <v>0</v>
      </c>
      <c r="T250" s="59">
        <f t="shared" si="86"/>
        <v>0</v>
      </c>
      <c r="U250" s="59">
        <f t="shared" si="87"/>
        <v>0</v>
      </c>
      <c r="V250" s="106" t="str">
        <f t="shared" si="88"/>
        <v/>
      </c>
      <c r="W250" s="61" t="str">
        <f t="shared" si="89"/>
        <v/>
      </c>
    </row>
    <row r="251" spans="1:23">
      <c r="A251" s="55"/>
      <c r="B251" s="62"/>
      <c r="C251" s="57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9">
        <f t="shared" si="81"/>
        <v>0</v>
      </c>
      <c r="P251" s="60">
        <f t="shared" si="82"/>
        <v>0</v>
      </c>
      <c r="Q251" s="59">
        <f t="shared" si="83"/>
        <v>0</v>
      </c>
      <c r="R251" s="59">
        <f t="shared" si="84"/>
        <v>0</v>
      </c>
      <c r="S251" s="59">
        <f t="shared" si="85"/>
        <v>0</v>
      </c>
      <c r="T251" s="59">
        <f t="shared" si="86"/>
        <v>0</v>
      </c>
      <c r="U251" s="59">
        <f t="shared" si="87"/>
        <v>0</v>
      </c>
      <c r="V251" s="106" t="str">
        <f t="shared" si="88"/>
        <v/>
      </c>
      <c r="W251" s="61" t="str">
        <f t="shared" si="89"/>
        <v/>
      </c>
    </row>
    <row r="252" spans="1:23">
      <c r="A252" s="55"/>
      <c r="B252" s="62"/>
      <c r="C252" s="57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9">
        <f t="shared" si="81"/>
        <v>0</v>
      </c>
      <c r="P252" s="60">
        <f t="shared" si="82"/>
        <v>0</v>
      </c>
      <c r="Q252" s="59">
        <f t="shared" si="83"/>
        <v>0</v>
      </c>
      <c r="R252" s="59">
        <f t="shared" si="84"/>
        <v>0</v>
      </c>
      <c r="S252" s="59">
        <f t="shared" si="85"/>
        <v>0</v>
      </c>
      <c r="T252" s="59">
        <f t="shared" si="86"/>
        <v>0</v>
      </c>
      <c r="U252" s="59">
        <f t="shared" si="87"/>
        <v>0</v>
      </c>
      <c r="V252" s="106" t="str">
        <f t="shared" si="88"/>
        <v/>
      </c>
      <c r="W252" s="61" t="str">
        <f t="shared" si="89"/>
        <v/>
      </c>
    </row>
    <row r="253" spans="1:23">
      <c r="A253" s="55"/>
      <c r="B253" s="62"/>
      <c r="C253" s="57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9">
        <f t="shared" si="81"/>
        <v>0</v>
      </c>
      <c r="P253" s="60">
        <f t="shared" si="82"/>
        <v>0</v>
      </c>
      <c r="Q253" s="59">
        <f t="shared" si="83"/>
        <v>0</v>
      </c>
      <c r="R253" s="59">
        <f t="shared" si="84"/>
        <v>0</v>
      </c>
      <c r="S253" s="59">
        <f t="shared" si="85"/>
        <v>0</v>
      </c>
      <c r="T253" s="59">
        <f t="shared" si="86"/>
        <v>0</v>
      </c>
      <c r="U253" s="59">
        <f t="shared" si="87"/>
        <v>0</v>
      </c>
      <c r="V253" s="106" t="str">
        <f t="shared" si="88"/>
        <v/>
      </c>
      <c r="W253" s="61" t="str">
        <f t="shared" si="89"/>
        <v/>
      </c>
    </row>
    <row r="254" spans="1:23">
      <c r="A254" s="62"/>
      <c r="B254" s="56"/>
      <c r="C254" s="57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92"/>
      <c r="P254" s="92"/>
      <c r="Q254" s="92"/>
      <c r="R254" s="92"/>
      <c r="S254" s="92"/>
      <c r="T254" s="92"/>
      <c r="U254" s="92"/>
      <c r="V254" s="92"/>
      <c r="W254" s="92"/>
    </row>
    <row r="255" spans="1:23">
      <c r="A255" s="96"/>
      <c r="B255" s="96"/>
      <c r="C255" s="97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92"/>
      <c r="P255" s="92"/>
      <c r="Q255" s="92"/>
      <c r="R255" s="92"/>
      <c r="S255" s="92"/>
      <c r="T255" s="92"/>
      <c r="U255" s="92"/>
      <c r="V255" s="92"/>
      <c r="W255" s="92"/>
    </row>
    <row r="256" spans="1:23">
      <c r="A256" s="67">
        <f>COUNTIF($A$229:$A$255,"&gt;&lt;")</f>
        <v>20</v>
      </c>
      <c r="B256" s="67">
        <f>COUNTIF($B$229:$B$255,"&gt;&lt;")</f>
        <v>20</v>
      </c>
      <c r="C256" s="67">
        <f>COUNTIF($C$229:$C$255,"&gt;&lt;")</f>
        <v>20</v>
      </c>
      <c r="D256" s="67">
        <f t="shared" ref="D256:N256" si="90">COUNTIF(D$229:D$255,"=0")+COUNTIF(D$229:D$255,"&gt;0")</f>
        <v>11</v>
      </c>
      <c r="E256" s="67">
        <f t="shared" si="90"/>
        <v>11</v>
      </c>
      <c r="F256" s="67">
        <f t="shared" si="90"/>
        <v>9</v>
      </c>
      <c r="G256" s="67">
        <f t="shared" si="90"/>
        <v>16</v>
      </c>
      <c r="H256" s="67">
        <f t="shared" si="90"/>
        <v>14</v>
      </c>
      <c r="I256" s="67">
        <f t="shared" si="90"/>
        <v>12</v>
      </c>
      <c r="J256" s="67">
        <f t="shared" si="90"/>
        <v>9</v>
      </c>
      <c r="K256" s="67">
        <f t="shared" si="90"/>
        <v>14</v>
      </c>
      <c r="L256" s="67">
        <f t="shared" si="90"/>
        <v>5</v>
      </c>
      <c r="M256" s="67">
        <f t="shared" si="90"/>
        <v>6</v>
      </c>
      <c r="N256" s="67">
        <f t="shared" si="90"/>
        <v>6</v>
      </c>
      <c r="O256" s="92"/>
      <c r="P256" s="92"/>
      <c r="Q256" s="92"/>
      <c r="R256" s="92"/>
      <c r="S256" s="92"/>
      <c r="T256" s="92"/>
      <c r="U256" s="92"/>
      <c r="V256" s="92"/>
      <c r="W256" s="92"/>
    </row>
    <row r="257" spans="1:23">
      <c r="A257" s="69"/>
      <c r="B257" s="70"/>
      <c r="C257" s="71"/>
      <c r="D257" s="72">
        <f t="shared" ref="D257:N257" si="91">IF(D256&gt;0,D256/$A256,0)</f>
        <v>0.55000000000000004</v>
      </c>
      <c r="E257" s="72">
        <f t="shared" si="91"/>
        <v>0.55000000000000004</v>
      </c>
      <c r="F257" s="72">
        <f t="shared" si="91"/>
        <v>0.45</v>
      </c>
      <c r="G257" s="72">
        <f t="shared" si="91"/>
        <v>0.8</v>
      </c>
      <c r="H257" s="72">
        <f t="shared" si="91"/>
        <v>0.7</v>
      </c>
      <c r="I257" s="72">
        <f t="shared" si="91"/>
        <v>0.6</v>
      </c>
      <c r="J257" s="72">
        <f t="shared" si="91"/>
        <v>0.45</v>
      </c>
      <c r="K257" s="72">
        <f t="shared" si="91"/>
        <v>0.7</v>
      </c>
      <c r="L257" s="72">
        <f t="shared" si="91"/>
        <v>0.25</v>
      </c>
      <c r="M257" s="72">
        <f t="shared" si="91"/>
        <v>0.3</v>
      </c>
      <c r="N257" s="72">
        <f t="shared" si="91"/>
        <v>0.3</v>
      </c>
      <c r="O257" s="59"/>
      <c r="P257" s="59"/>
      <c r="Q257" s="59"/>
      <c r="R257" s="59"/>
      <c r="S257" s="59"/>
      <c r="T257" s="59"/>
      <c r="U257" s="59"/>
      <c r="V257" s="59"/>
      <c r="W257" s="61"/>
    </row>
    <row r="258" spans="1:23">
      <c r="A258" s="107" t="s">
        <v>10</v>
      </c>
      <c r="B258" s="108" t="s">
        <v>10</v>
      </c>
      <c r="C258" s="109" t="s">
        <v>10</v>
      </c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61"/>
    </row>
    <row r="259" spans="1:23">
      <c r="A259" s="89"/>
      <c r="B259" s="90"/>
      <c r="C259" s="91"/>
      <c r="D259" s="110"/>
      <c r="E259" s="110"/>
      <c r="F259" s="110"/>
      <c r="G259" s="110"/>
      <c r="H259" s="110"/>
      <c r="I259" s="110"/>
      <c r="J259" s="110"/>
      <c r="K259" s="110"/>
      <c r="L259" s="110"/>
      <c r="M259" s="110"/>
      <c r="N259" s="110"/>
      <c r="O259" s="59"/>
      <c r="P259" s="59"/>
      <c r="Q259" s="59"/>
      <c r="R259" s="59"/>
      <c r="S259" s="59"/>
      <c r="T259" s="59"/>
      <c r="U259" s="59"/>
      <c r="V259" s="59"/>
      <c r="W259" s="61"/>
    </row>
    <row r="260" spans="1:23" ht="15.75">
      <c r="A260" s="77" t="s">
        <v>87</v>
      </c>
      <c r="B260" s="78" t="s">
        <v>337</v>
      </c>
      <c r="C260" s="79" t="s">
        <v>13</v>
      </c>
      <c r="D260" s="79" t="s">
        <v>304</v>
      </c>
      <c r="E260" s="80"/>
      <c r="F260" s="80"/>
      <c r="G260" s="80"/>
      <c r="H260" s="80"/>
      <c r="I260" s="80"/>
      <c r="J260" s="80"/>
      <c r="K260" s="80"/>
      <c r="L260" s="80"/>
      <c r="M260" s="79"/>
      <c r="N260" s="79"/>
      <c r="O260" s="81"/>
      <c r="P260" s="81"/>
      <c r="Q260" s="81"/>
      <c r="R260" s="81"/>
      <c r="S260" s="81"/>
      <c r="T260" s="81"/>
      <c r="U260" s="81"/>
      <c r="V260" s="81"/>
      <c r="W260" s="105">
        <f>COUNTIF(W262:W333,"1")</f>
        <v>34</v>
      </c>
    </row>
    <row r="261" spans="1:23" ht="75.75">
      <c r="A261" s="47" t="s">
        <v>88</v>
      </c>
      <c r="B261" s="48" t="s">
        <v>16</v>
      </c>
      <c r="C261" s="49" t="s">
        <v>17</v>
      </c>
      <c r="D261" s="50" t="s">
        <v>18</v>
      </c>
      <c r="E261" s="50" t="s">
        <v>19</v>
      </c>
      <c r="F261" s="50" t="s">
        <v>20</v>
      </c>
      <c r="G261" s="50" t="s">
        <v>21</v>
      </c>
      <c r="H261" s="50" t="s">
        <v>22</v>
      </c>
      <c r="I261" s="50" t="s">
        <v>23</v>
      </c>
      <c r="J261" s="50" t="s">
        <v>24</v>
      </c>
      <c r="K261" s="51" t="s">
        <v>25</v>
      </c>
      <c r="L261" s="50" t="s">
        <v>26</v>
      </c>
      <c r="M261" s="50" t="s">
        <v>27</v>
      </c>
      <c r="N261" s="51" t="s">
        <v>20</v>
      </c>
      <c r="O261" s="52" t="s">
        <v>28</v>
      </c>
      <c r="P261" s="52" t="s">
        <v>29</v>
      </c>
      <c r="Q261" s="52" t="s">
        <v>30</v>
      </c>
      <c r="R261" s="52" t="s">
        <v>31</v>
      </c>
      <c r="S261" s="52" t="s">
        <v>32</v>
      </c>
      <c r="T261" s="52" t="s">
        <v>33</v>
      </c>
      <c r="U261" s="53" t="s">
        <v>34</v>
      </c>
      <c r="V261" s="52" t="s">
        <v>35</v>
      </c>
      <c r="W261" s="52" t="s">
        <v>36</v>
      </c>
    </row>
    <row r="262" spans="1:23">
      <c r="A262" s="55" t="s">
        <v>113</v>
      </c>
      <c r="B262" s="62" t="s">
        <v>114</v>
      </c>
      <c r="C262" s="63" t="s">
        <v>42</v>
      </c>
      <c r="D262" s="58">
        <v>33</v>
      </c>
      <c r="E262" s="58"/>
      <c r="F262" s="58">
        <v>32</v>
      </c>
      <c r="G262" s="58">
        <v>34</v>
      </c>
      <c r="H262" s="58">
        <v>41</v>
      </c>
      <c r="I262" s="58">
        <v>36</v>
      </c>
      <c r="J262" s="58">
        <v>34</v>
      </c>
      <c r="K262" s="58">
        <v>36</v>
      </c>
      <c r="L262" s="58"/>
      <c r="M262" s="58">
        <v>39</v>
      </c>
      <c r="N262" s="58">
        <v>31</v>
      </c>
      <c r="O262" s="59">
        <f t="shared" ref="O262:O293" si="92">SUM(D262:N262)</f>
        <v>316</v>
      </c>
      <c r="P262" s="60">
        <f t="shared" ref="P262:P293" si="93">COUNT(D262:N262)</f>
        <v>9</v>
      </c>
      <c r="Q262" s="59">
        <f t="shared" ref="Q262:Q293" si="94">IF(P262&lt;9,0,SMALL(D262:N262,1))</f>
        <v>31</v>
      </c>
      <c r="R262" s="59">
        <f t="shared" ref="R262:R293" si="95">IF(P262&lt;10,0,SMALL(D262:N262,2))</f>
        <v>0</v>
      </c>
      <c r="S262" s="59">
        <f t="shared" ref="S262:S293" si="96">IF(P262&lt;11,0,SMALL(D262:N262,3))</f>
        <v>0</v>
      </c>
      <c r="T262" s="59">
        <f t="shared" ref="T262:T293" si="97">IF(P262&lt;12,0,+SMALL(D262:N262,4))</f>
        <v>0</v>
      </c>
      <c r="U262" s="59">
        <f t="shared" ref="U262:U293" si="98">IF(EXCLUS=4,O262-Q262-R262-S262-T262,IF(EXCLUS=3,O262-Q262-R262-S262,IF(EXCLUS=2,O262-Q262-R262,IF(EXCLUS=1,O262-Q262))))</f>
        <v>285</v>
      </c>
      <c r="V262" s="59">
        <f t="shared" ref="V262:V293" si="99">+IF(+COUNT(D262:N262)&gt;0,RANK(U262,$U$262:$U$333,0),"")</f>
        <v>1</v>
      </c>
      <c r="W262" s="61">
        <f t="shared" ref="W262:W293" si="100">IF(P262&gt;MAXCOMPET-1,1,"")</f>
        <v>1</v>
      </c>
    </row>
    <row r="263" spans="1:23">
      <c r="A263" s="55" t="s">
        <v>116</v>
      </c>
      <c r="B263" s="62" t="s">
        <v>117</v>
      </c>
      <c r="C263" s="63" t="s">
        <v>77</v>
      </c>
      <c r="D263" s="58">
        <v>36</v>
      </c>
      <c r="E263" s="58">
        <v>31</v>
      </c>
      <c r="F263" s="58">
        <v>35</v>
      </c>
      <c r="G263" s="58">
        <v>35</v>
      </c>
      <c r="H263" s="58">
        <v>27</v>
      </c>
      <c r="I263" s="58">
        <v>33</v>
      </c>
      <c r="J263" s="58">
        <v>35</v>
      </c>
      <c r="K263" s="58">
        <v>35</v>
      </c>
      <c r="L263" s="58">
        <v>0</v>
      </c>
      <c r="M263" s="58">
        <v>30</v>
      </c>
      <c r="N263" s="58">
        <v>40</v>
      </c>
      <c r="O263" s="59">
        <f t="shared" si="92"/>
        <v>337</v>
      </c>
      <c r="P263" s="60">
        <f t="shared" si="93"/>
        <v>11</v>
      </c>
      <c r="Q263" s="59">
        <f t="shared" si="94"/>
        <v>0</v>
      </c>
      <c r="R263" s="59">
        <f t="shared" si="95"/>
        <v>27</v>
      </c>
      <c r="S263" s="59">
        <f t="shared" si="96"/>
        <v>30</v>
      </c>
      <c r="T263" s="59">
        <f t="shared" si="97"/>
        <v>0</v>
      </c>
      <c r="U263" s="59">
        <f t="shared" si="98"/>
        <v>280</v>
      </c>
      <c r="V263" s="59">
        <f t="shared" si="99"/>
        <v>2</v>
      </c>
      <c r="W263" s="61">
        <f t="shared" si="100"/>
        <v>1</v>
      </c>
    </row>
    <row r="264" spans="1:23">
      <c r="A264" s="55" t="s">
        <v>95</v>
      </c>
      <c r="B264" s="62" t="s">
        <v>94</v>
      </c>
      <c r="C264" s="63" t="s">
        <v>39</v>
      </c>
      <c r="D264" s="58">
        <v>29</v>
      </c>
      <c r="E264" s="58">
        <v>41</v>
      </c>
      <c r="F264" s="58">
        <v>39</v>
      </c>
      <c r="G264" s="58">
        <v>23</v>
      </c>
      <c r="H264" s="58">
        <v>36</v>
      </c>
      <c r="I264" s="58">
        <v>24</v>
      </c>
      <c r="J264" s="58">
        <v>38</v>
      </c>
      <c r="K264" s="58">
        <v>35</v>
      </c>
      <c r="L264" s="58">
        <v>0</v>
      </c>
      <c r="M264" s="58"/>
      <c r="N264" s="58">
        <v>36</v>
      </c>
      <c r="O264" s="59">
        <f t="shared" si="92"/>
        <v>301</v>
      </c>
      <c r="P264" s="60">
        <f t="shared" si="93"/>
        <v>10</v>
      </c>
      <c r="Q264" s="59">
        <f t="shared" si="94"/>
        <v>0</v>
      </c>
      <c r="R264" s="59">
        <f t="shared" si="95"/>
        <v>23</v>
      </c>
      <c r="S264" s="59">
        <f t="shared" si="96"/>
        <v>0</v>
      </c>
      <c r="T264" s="59">
        <f t="shared" si="97"/>
        <v>0</v>
      </c>
      <c r="U264" s="59">
        <f t="shared" si="98"/>
        <v>278</v>
      </c>
      <c r="V264" s="59">
        <f t="shared" si="99"/>
        <v>3</v>
      </c>
      <c r="W264" s="61">
        <f t="shared" si="100"/>
        <v>1</v>
      </c>
    </row>
    <row r="265" spans="1:23">
      <c r="A265" s="55" t="s">
        <v>93</v>
      </c>
      <c r="B265" s="62" t="s">
        <v>94</v>
      </c>
      <c r="C265" s="63" t="s">
        <v>45</v>
      </c>
      <c r="D265" s="58">
        <v>30</v>
      </c>
      <c r="E265" s="58">
        <v>36</v>
      </c>
      <c r="F265" s="58">
        <v>37</v>
      </c>
      <c r="G265" s="58">
        <v>32</v>
      </c>
      <c r="H265" s="58">
        <v>33</v>
      </c>
      <c r="I265" s="58">
        <v>38</v>
      </c>
      <c r="J265" s="58">
        <v>31</v>
      </c>
      <c r="K265" s="58">
        <v>35</v>
      </c>
      <c r="L265" s="58">
        <v>0</v>
      </c>
      <c r="M265" s="58">
        <v>35</v>
      </c>
      <c r="N265" s="58">
        <v>31</v>
      </c>
      <c r="O265" s="59">
        <f t="shared" si="92"/>
        <v>338</v>
      </c>
      <c r="P265" s="60">
        <f t="shared" si="93"/>
        <v>11</v>
      </c>
      <c r="Q265" s="59">
        <f t="shared" si="94"/>
        <v>0</v>
      </c>
      <c r="R265" s="59">
        <f t="shared" si="95"/>
        <v>30</v>
      </c>
      <c r="S265" s="59">
        <f t="shared" si="96"/>
        <v>31</v>
      </c>
      <c r="T265" s="59">
        <f t="shared" si="97"/>
        <v>0</v>
      </c>
      <c r="U265" s="59">
        <f t="shared" si="98"/>
        <v>277</v>
      </c>
      <c r="V265" s="59">
        <f t="shared" si="99"/>
        <v>4</v>
      </c>
      <c r="W265" s="61">
        <f t="shared" si="100"/>
        <v>1</v>
      </c>
    </row>
    <row r="266" spans="1:23">
      <c r="A266" s="55" t="s">
        <v>89</v>
      </c>
      <c r="B266" s="62" t="s">
        <v>90</v>
      </c>
      <c r="C266" s="63" t="s">
        <v>61</v>
      </c>
      <c r="D266" s="58">
        <v>30</v>
      </c>
      <c r="E266" s="58">
        <v>31</v>
      </c>
      <c r="F266" s="58">
        <v>32</v>
      </c>
      <c r="G266" s="58">
        <v>34</v>
      </c>
      <c r="H266" s="58">
        <v>27</v>
      </c>
      <c r="I266" s="58">
        <v>30</v>
      </c>
      <c r="J266" s="58">
        <v>37</v>
      </c>
      <c r="K266" s="58">
        <v>36</v>
      </c>
      <c r="L266" s="58">
        <v>0</v>
      </c>
      <c r="M266" s="58">
        <v>36</v>
      </c>
      <c r="N266" s="58">
        <v>37</v>
      </c>
      <c r="O266" s="59">
        <f t="shared" si="92"/>
        <v>330</v>
      </c>
      <c r="P266" s="60">
        <f t="shared" si="93"/>
        <v>11</v>
      </c>
      <c r="Q266" s="59">
        <f t="shared" si="94"/>
        <v>0</v>
      </c>
      <c r="R266" s="59">
        <f t="shared" si="95"/>
        <v>27</v>
      </c>
      <c r="S266" s="59">
        <f t="shared" si="96"/>
        <v>30</v>
      </c>
      <c r="T266" s="59">
        <f t="shared" si="97"/>
        <v>0</v>
      </c>
      <c r="U266" s="59">
        <f t="shared" si="98"/>
        <v>273</v>
      </c>
      <c r="V266" s="59">
        <f t="shared" si="99"/>
        <v>5</v>
      </c>
      <c r="W266" s="61">
        <f t="shared" si="100"/>
        <v>1</v>
      </c>
    </row>
    <row r="267" spans="1:23">
      <c r="A267" s="55" t="s">
        <v>118</v>
      </c>
      <c r="B267" s="62" t="s">
        <v>119</v>
      </c>
      <c r="C267" s="63" t="s">
        <v>64</v>
      </c>
      <c r="D267" s="58">
        <v>15</v>
      </c>
      <c r="E267" s="58">
        <v>34</v>
      </c>
      <c r="F267" s="58">
        <v>35</v>
      </c>
      <c r="G267" s="58">
        <v>30</v>
      </c>
      <c r="H267" s="58">
        <v>34</v>
      </c>
      <c r="I267" s="58">
        <v>32</v>
      </c>
      <c r="J267" s="58"/>
      <c r="K267" s="58">
        <v>40</v>
      </c>
      <c r="L267" s="58">
        <v>0</v>
      </c>
      <c r="M267" s="58">
        <v>38</v>
      </c>
      <c r="N267" s="58">
        <v>28</v>
      </c>
      <c r="O267" s="59">
        <f t="shared" si="92"/>
        <v>286</v>
      </c>
      <c r="P267" s="60">
        <f t="shared" si="93"/>
        <v>10</v>
      </c>
      <c r="Q267" s="59">
        <f t="shared" si="94"/>
        <v>0</v>
      </c>
      <c r="R267" s="59">
        <f t="shared" si="95"/>
        <v>15</v>
      </c>
      <c r="S267" s="59">
        <f t="shared" si="96"/>
        <v>0</v>
      </c>
      <c r="T267" s="59">
        <f t="shared" si="97"/>
        <v>0</v>
      </c>
      <c r="U267" s="59">
        <f t="shared" si="98"/>
        <v>271</v>
      </c>
      <c r="V267" s="59">
        <f t="shared" si="99"/>
        <v>6</v>
      </c>
      <c r="W267" s="61">
        <f t="shared" si="100"/>
        <v>1</v>
      </c>
    </row>
    <row r="268" spans="1:23">
      <c r="A268" s="55" t="s">
        <v>128</v>
      </c>
      <c r="B268" s="62" t="s">
        <v>129</v>
      </c>
      <c r="C268" s="63" t="s">
        <v>45</v>
      </c>
      <c r="D268" s="58">
        <v>34</v>
      </c>
      <c r="E268" s="58">
        <v>28</v>
      </c>
      <c r="F268" s="58">
        <v>42</v>
      </c>
      <c r="G268" s="58">
        <v>23</v>
      </c>
      <c r="H268" s="58">
        <v>24</v>
      </c>
      <c r="I268" s="58">
        <v>28</v>
      </c>
      <c r="J268" s="58">
        <v>29</v>
      </c>
      <c r="K268" s="58">
        <v>31</v>
      </c>
      <c r="L268" s="58">
        <v>0</v>
      </c>
      <c r="M268" s="58">
        <v>39</v>
      </c>
      <c r="N268" s="58">
        <v>34</v>
      </c>
      <c r="O268" s="59">
        <f t="shared" si="92"/>
        <v>312</v>
      </c>
      <c r="P268" s="60">
        <f t="shared" si="93"/>
        <v>11</v>
      </c>
      <c r="Q268" s="59">
        <f t="shared" si="94"/>
        <v>0</v>
      </c>
      <c r="R268" s="59">
        <f t="shared" si="95"/>
        <v>23</v>
      </c>
      <c r="S268" s="59">
        <f t="shared" si="96"/>
        <v>24</v>
      </c>
      <c r="T268" s="59">
        <f t="shared" si="97"/>
        <v>0</v>
      </c>
      <c r="U268" s="59">
        <f t="shared" si="98"/>
        <v>265</v>
      </c>
      <c r="V268" s="59">
        <f t="shared" si="99"/>
        <v>7</v>
      </c>
      <c r="W268" s="61">
        <f t="shared" si="100"/>
        <v>1</v>
      </c>
    </row>
    <row r="269" spans="1:23">
      <c r="A269" s="55" t="s">
        <v>96</v>
      </c>
      <c r="B269" s="62" t="s">
        <v>97</v>
      </c>
      <c r="C269" s="63" t="s">
        <v>98</v>
      </c>
      <c r="D269" s="58">
        <v>33</v>
      </c>
      <c r="E269" s="58">
        <v>33</v>
      </c>
      <c r="F269" s="58">
        <v>25</v>
      </c>
      <c r="G269" s="58">
        <v>34</v>
      </c>
      <c r="H269" s="58">
        <v>27</v>
      </c>
      <c r="I269" s="58">
        <v>33</v>
      </c>
      <c r="J269" s="58">
        <v>27</v>
      </c>
      <c r="K269" s="58">
        <v>34</v>
      </c>
      <c r="L269" s="58"/>
      <c r="M269" s="58">
        <v>34</v>
      </c>
      <c r="N269" s="58">
        <v>35</v>
      </c>
      <c r="O269" s="59">
        <f t="shared" si="92"/>
        <v>315</v>
      </c>
      <c r="P269" s="60">
        <f t="shared" si="93"/>
        <v>10</v>
      </c>
      <c r="Q269" s="59">
        <f t="shared" si="94"/>
        <v>25</v>
      </c>
      <c r="R269" s="59">
        <f t="shared" si="95"/>
        <v>27</v>
      </c>
      <c r="S269" s="59">
        <f t="shared" si="96"/>
        <v>0</v>
      </c>
      <c r="T269" s="59">
        <f t="shared" si="97"/>
        <v>0</v>
      </c>
      <c r="U269" s="59">
        <f t="shared" si="98"/>
        <v>263</v>
      </c>
      <c r="V269" s="59">
        <f t="shared" si="99"/>
        <v>8</v>
      </c>
      <c r="W269" s="61">
        <f t="shared" si="100"/>
        <v>1</v>
      </c>
    </row>
    <row r="270" spans="1:23">
      <c r="A270" s="55" t="s">
        <v>106</v>
      </c>
      <c r="B270" s="62" t="s">
        <v>79</v>
      </c>
      <c r="C270" s="63" t="s">
        <v>42</v>
      </c>
      <c r="D270" s="58">
        <v>34</v>
      </c>
      <c r="E270" s="58"/>
      <c r="F270" s="58">
        <v>38</v>
      </c>
      <c r="G270" s="58">
        <v>24</v>
      </c>
      <c r="H270" s="58">
        <v>32</v>
      </c>
      <c r="I270" s="58">
        <v>27</v>
      </c>
      <c r="J270" s="58">
        <v>33</v>
      </c>
      <c r="K270" s="58">
        <v>34</v>
      </c>
      <c r="L270" s="58">
        <v>0</v>
      </c>
      <c r="M270" s="58">
        <v>37</v>
      </c>
      <c r="N270" s="58">
        <v>25</v>
      </c>
      <c r="O270" s="59">
        <f t="shared" si="92"/>
        <v>284</v>
      </c>
      <c r="P270" s="60">
        <f t="shared" si="93"/>
        <v>10</v>
      </c>
      <c r="Q270" s="59">
        <f t="shared" si="94"/>
        <v>0</v>
      </c>
      <c r="R270" s="59">
        <f t="shared" si="95"/>
        <v>24</v>
      </c>
      <c r="S270" s="59">
        <f t="shared" si="96"/>
        <v>0</v>
      </c>
      <c r="T270" s="59">
        <f t="shared" si="97"/>
        <v>0</v>
      </c>
      <c r="U270" s="59">
        <f t="shared" si="98"/>
        <v>260</v>
      </c>
      <c r="V270" s="59">
        <f t="shared" si="99"/>
        <v>9</v>
      </c>
      <c r="W270" s="61">
        <f t="shared" si="100"/>
        <v>1</v>
      </c>
    </row>
    <row r="271" spans="1:23">
      <c r="A271" s="55" t="s">
        <v>91</v>
      </c>
      <c r="B271" s="62" t="s">
        <v>92</v>
      </c>
      <c r="C271" s="63" t="s">
        <v>39</v>
      </c>
      <c r="D271" s="58"/>
      <c r="E271" s="58">
        <v>32</v>
      </c>
      <c r="F271" s="58">
        <v>33</v>
      </c>
      <c r="G271" s="58">
        <v>29</v>
      </c>
      <c r="H271" s="58">
        <v>34</v>
      </c>
      <c r="I271" s="58">
        <v>27</v>
      </c>
      <c r="J271" s="58">
        <v>35</v>
      </c>
      <c r="K271" s="58">
        <v>25</v>
      </c>
      <c r="L271" s="58">
        <v>0</v>
      </c>
      <c r="M271" s="58">
        <v>39</v>
      </c>
      <c r="N271" s="58">
        <v>30</v>
      </c>
      <c r="O271" s="59">
        <f t="shared" si="92"/>
        <v>284</v>
      </c>
      <c r="P271" s="60">
        <f t="shared" si="93"/>
        <v>10</v>
      </c>
      <c r="Q271" s="59">
        <f t="shared" si="94"/>
        <v>0</v>
      </c>
      <c r="R271" s="59">
        <f t="shared" si="95"/>
        <v>25</v>
      </c>
      <c r="S271" s="59">
        <f t="shared" si="96"/>
        <v>0</v>
      </c>
      <c r="T271" s="59">
        <f t="shared" si="97"/>
        <v>0</v>
      </c>
      <c r="U271" s="59">
        <f t="shared" si="98"/>
        <v>259</v>
      </c>
      <c r="V271" s="59">
        <f t="shared" si="99"/>
        <v>10</v>
      </c>
      <c r="W271" s="61">
        <f t="shared" si="100"/>
        <v>1</v>
      </c>
    </row>
    <row r="272" spans="1:23">
      <c r="A272" s="55" t="s">
        <v>104</v>
      </c>
      <c r="B272" s="62" t="s">
        <v>105</v>
      </c>
      <c r="C272" s="63" t="s">
        <v>45</v>
      </c>
      <c r="D272" s="58">
        <v>31</v>
      </c>
      <c r="E272" s="58">
        <v>35</v>
      </c>
      <c r="F272" s="58">
        <v>30</v>
      </c>
      <c r="G272" s="58"/>
      <c r="H272" s="58">
        <v>28</v>
      </c>
      <c r="I272" s="58"/>
      <c r="J272" s="58">
        <v>32</v>
      </c>
      <c r="K272" s="58">
        <v>40</v>
      </c>
      <c r="L272" s="58">
        <v>0</v>
      </c>
      <c r="M272" s="58">
        <v>33</v>
      </c>
      <c r="N272" s="58">
        <v>29</v>
      </c>
      <c r="O272" s="59">
        <f t="shared" si="92"/>
        <v>258</v>
      </c>
      <c r="P272" s="60">
        <f t="shared" si="93"/>
        <v>9</v>
      </c>
      <c r="Q272" s="59">
        <f t="shared" si="94"/>
        <v>0</v>
      </c>
      <c r="R272" s="59">
        <f t="shared" si="95"/>
        <v>0</v>
      </c>
      <c r="S272" s="59">
        <f t="shared" si="96"/>
        <v>0</v>
      </c>
      <c r="T272" s="59">
        <f t="shared" si="97"/>
        <v>0</v>
      </c>
      <c r="U272" s="59">
        <f t="shared" si="98"/>
        <v>258</v>
      </c>
      <c r="V272" s="59">
        <f t="shared" si="99"/>
        <v>11</v>
      </c>
      <c r="W272" s="61">
        <f t="shared" si="100"/>
        <v>1</v>
      </c>
    </row>
    <row r="273" spans="1:23">
      <c r="A273" s="55" t="s">
        <v>109</v>
      </c>
      <c r="B273" s="62" t="s">
        <v>110</v>
      </c>
      <c r="C273" s="63" t="s">
        <v>39</v>
      </c>
      <c r="D273" s="58">
        <v>25</v>
      </c>
      <c r="E273" s="58">
        <v>27</v>
      </c>
      <c r="F273" s="58">
        <v>35</v>
      </c>
      <c r="G273" s="58"/>
      <c r="H273" s="58">
        <v>30</v>
      </c>
      <c r="I273" s="58">
        <v>25</v>
      </c>
      <c r="J273" s="58">
        <v>36</v>
      </c>
      <c r="K273" s="58">
        <v>35</v>
      </c>
      <c r="L273" s="58">
        <v>0</v>
      </c>
      <c r="M273" s="58">
        <v>36</v>
      </c>
      <c r="N273" s="58">
        <v>34</v>
      </c>
      <c r="O273" s="59">
        <f t="shared" si="92"/>
        <v>283</v>
      </c>
      <c r="P273" s="60">
        <f t="shared" si="93"/>
        <v>10</v>
      </c>
      <c r="Q273" s="59">
        <f t="shared" si="94"/>
        <v>0</v>
      </c>
      <c r="R273" s="59">
        <f t="shared" si="95"/>
        <v>25</v>
      </c>
      <c r="S273" s="59">
        <f t="shared" si="96"/>
        <v>0</v>
      </c>
      <c r="T273" s="59">
        <f t="shared" si="97"/>
        <v>0</v>
      </c>
      <c r="U273" s="59">
        <f t="shared" si="98"/>
        <v>258</v>
      </c>
      <c r="V273" s="59">
        <f t="shared" si="99"/>
        <v>11</v>
      </c>
      <c r="W273" s="61">
        <f t="shared" si="100"/>
        <v>1</v>
      </c>
    </row>
    <row r="274" spans="1:23">
      <c r="A274" s="55" t="s">
        <v>99</v>
      </c>
      <c r="B274" s="62" t="s">
        <v>100</v>
      </c>
      <c r="C274" s="63" t="s">
        <v>64</v>
      </c>
      <c r="D274" s="58"/>
      <c r="E274" s="58">
        <v>34</v>
      </c>
      <c r="F274" s="58">
        <v>33</v>
      </c>
      <c r="G274" s="58">
        <v>28</v>
      </c>
      <c r="H274" s="58">
        <v>29</v>
      </c>
      <c r="I274" s="58">
        <v>36</v>
      </c>
      <c r="J274" s="58">
        <v>32</v>
      </c>
      <c r="K274" s="58">
        <v>36</v>
      </c>
      <c r="L274" s="58">
        <v>0</v>
      </c>
      <c r="M274" s="58"/>
      <c r="N274" s="58">
        <v>28</v>
      </c>
      <c r="O274" s="59">
        <f t="shared" si="92"/>
        <v>256</v>
      </c>
      <c r="P274" s="60">
        <f t="shared" si="93"/>
        <v>9</v>
      </c>
      <c r="Q274" s="59">
        <f t="shared" si="94"/>
        <v>0</v>
      </c>
      <c r="R274" s="59">
        <f t="shared" si="95"/>
        <v>0</v>
      </c>
      <c r="S274" s="59">
        <f t="shared" si="96"/>
        <v>0</v>
      </c>
      <c r="T274" s="59">
        <f t="shared" si="97"/>
        <v>0</v>
      </c>
      <c r="U274" s="59">
        <f t="shared" si="98"/>
        <v>256</v>
      </c>
      <c r="V274" s="59">
        <f t="shared" si="99"/>
        <v>13</v>
      </c>
      <c r="W274" s="61">
        <f t="shared" si="100"/>
        <v>1</v>
      </c>
    </row>
    <row r="275" spans="1:23">
      <c r="A275" s="55" t="s">
        <v>122</v>
      </c>
      <c r="B275" s="62" t="s">
        <v>123</v>
      </c>
      <c r="C275" s="63" t="s">
        <v>98</v>
      </c>
      <c r="D275" s="58">
        <v>24</v>
      </c>
      <c r="E275" s="58">
        <v>32</v>
      </c>
      <c r="F275" s="58">
        <v>41</v>
      </c>
      <c r="G275" s="58">
        <v>28</v>
      </c>
      <c r="H275" s="58"/>
      <c r="I275" s="58">
        <v>34</v>
      </c>
      <c r="J275" s="58">
        <v>28</v>
      </c>
      <c r="K275" s="58">
        <v>38</v>
      </c>
      <c r="L275" s="58">
        <v>0</v>
      </c>
      <c r="M275" s="58"/>
      <c r="N275" s="58">
        <v>30</v>
      </c>
      <c r="O275" s="59">
        <f t="shared" si="92"/>
        <v>255</v>
      </c>
      <c r="P275" s="60">
        <f t="shared" si="93"/>
        <v>9</v>
      </c>
      <c r="Q275" s="59">
        <f t="shared" si="94"/>
        <v>0</v>
      </c>
      <c r="R275" s="59">
        <f t="shared" si="95"/>
        <v>0</v>
      </c>
      <c r="S275" s="59">
        <f t="shared" si="96"/>
        <v>0</v>
      </c>
      <c r="T275" s="59">
        <f t="shared" si="97"/>
        <v>0</v>
      </c>
      <c r="U275" s="59">
        <f t="shared" si="98"/>
        <v>255</v>
      </c>
      <c r="V275" s="59">
        <f t="shared" si="99"/>
        <v>14</v>
      </c>
      <c r="W275" s="61">
        <f t="shared" si="100"/>
        <v>1</v>
      </c>
    </row>
    <row r="276" spans="1:23">
      <c r="A276" s="55" t="s">
        <v>101</v>
      </c>
      <c r="B276" s="62" t="s">
        <v>102</v>
      </c>
      <c r="C276" s="63" t="s">
        <v>103</v>
      </c>
      <c r="D276" s="58">
        <v>36</v>
      </c>
      <c r="E276" s="58">
        <v>21</v>
      </c>
      <c r="F276" s="58">
        <v>29</v>
      </c>
      <c r="G276" s="58">
        <v>31</v>
      </c>
      <c r="H276" s="58">
        <v>30</v>
      </c>
      <c r="I276" s="58">
        <v>29</v>
      </c>
      <c r="J276" s="58">
        <v>26</v>
      </c>
      <c r="K276" s="58">
        <v>30</v>
      </c>
      <c r="L276" s="58">
        <v>0</v>
      </c>
      <c r="M276" s="58">
        <v>38</v>
      </c>
      <c r="N276" s="58">
        <v>31</v>
      </c>
      <c r="O276" s="59">
        <f t="shared" si="92"/>
        <v>301</v>
      </c>
      <c r="P276" s="60">
        <f t="shared" si="93"/>
        <v>11</v>
      </c>
      <c r="Q276" s="59">
        <f t="shared" si="94"/>
        <v>0</v>
      </c>
      <c r="R276" s="59">
        <f t="shared" si="95"/>
        <v>21</v>
      </c>
      <c r="S276" s="59">
        <f t="shared" si="96"/>
        <v>26</v>
      </c>
      <c r="T276" s="59">
        <f t="shared" si="97"/>
        <v>0</v>
      </c>
      <c r="U276" s="59">
        <f t="shared" si="98"/>
        <v>254</v>
      </c>
      <c r="V276" s="59">
        <f t="shared" si="99"/>
        <v>15</v>
      </c>
      <c r="W276" s="61">
        <f t="shared" si="100"/>
        <v>1</v>
      </c>
    </row>
    <row r="277" spans="1:23">
      <c r="A277" s="55" t="s">
        <v>141</v>
      </c>
      <c r="B277" s="62" t="s">
        <v>142</v>
      </c>
      <c r="C277" s="63" t="s">
        <v>103</v>
      </c>
      <c r="D277" s="58">
        <v>27</v>
      </c>
      <c r="E277" s="58">
        <v>27</v>
      </c>
      <c r="F277" s="58">
        <v>33</v>
      </c>
      <c r="G277" s="58">
        <v>28</v>
      </c>
      <c r="H277" s="58">
        <v>32</v>
      </c>
      <c r="I277" s="58">
        <v>27</v>
      </c>
      <c r="J277" s="58"/>
      <c r="K277" s="58">
        <v>34</v>
      </c>
      <c r="L277" s="58"/>
      <c r="M277" s="58"/>
      <c r="N277" s="58">
        <v>45</v>
      </c>
      <c r="O277" s="59">
        <f t="shared" si="92"/>
        <v>253</v>
      </c>
      <c r="P277" s="60">
        <f t="shared" si="93"/>
        <v>8</v>
      </c>
      <c r="Q277" s="59">
        <f t="shared" si="94"/>
        <v>0</v>
      </c>
      <c r="R277" s="59">
        <f t="shared" si="95"/>
        <v>0</v>
      </c>
      <c r="S277" s="59">
        <f t="shared" si="96"/>
        <v>0</v>
      </c>
      <c r="T277" s="59">
        <f t="shared" si="97"/>
        <v>0</v>
      </c>
      <c r="U277" s="59">
        <f t="shared" si="98"/>
        <v>253</v>
      </c>
      <c r="V277" s="59">
        <f t="shared" si="99"/>
        <v>16</v>
      </c>
      <c r="W277" s="61">
        <f t="shared" si="100"/>
        <v>1</v>
      </c>
    </row>
    <row r="278" spans="1:23">
      <c r="A278" s="55" t="s">
        <v>115</v>
      </c>
      <c r="B278" s="62" t="s">
        <v>114</v>
      </c>
      <c r="C278" s="63" t="s">
        <v>77</v>
      </c>
      <c r="D278" s="58">
        <v>35</v>
      </c>
      <c r="E278" s="58">
        <v>33</v>
      </c>
      <c r="F278" s="58">
        <v>32</v>
      </c>
      <c r="G278" s="58">
        <v>29</v>
      </c>
      <c r="H278" s="58">
        <v>26</v>
      </c>
      <c r="I278" s="58">
        <v>28</v>
      </c>
      <c r="J278" s="58">
        <v>32</v>
      </c>
      <c r="K278" s="58">
        <v>28</v>
      </c>
      <c r="L278" s="58"/>
      <c r="M278" s="58"/>
      <c r="N278" s="58">
        <v>32</v>
      </c>
      <c r="O278" s="59">
        <f t="shared" si="92"/>
        <v>275</v>
      </c>
      <c r="P278" s="60">
        <f t="shared" si="93"/>
        <v>9</v>
      </c>
      <c r="Q278" s="59">
        <f t="shared" si="94"/>
        <v>26</v>
      </c>
      <c r="R278" s="59">
        <f t="shared" si="95"/>
        <v>0</v>
      </c>
      <c r="S278" s="59">
        <f t="shared" si="96"/>
        <v>0</v>
      </c>
      <c r="T278" s="59">
        <f t="shared" si="97"/>
        <v>0</v>
      </c>
      <c r="U278" s="59">
        <f t="shared" si="98"/>
        <v>249</v>
      </c>
      <c r="V278" s="59">
        <f t="shared" si="99"/>
        <v>17</v>
      </c>
      <c r="W278" s="61">
        <f t="shared" si="100"/>
        <v>1</v>
      </c>
    </row>
    <row r="279" spans="1:23">
      <c r="A279" s="55" t="s">
        <v>143</v>
      </c>
      <c r="B279" s="62" t="s">
        <v>105</v>
      </c>
      <c r="C279" s="63" t="s">
        <v>58</v>
      </c>
      <c r="D279" s="58">
        <v>31</v>
      </c>
      <c r="E279" s="58">
        <v>31</v>
      </c>
      <c r="F279" s="58">
        <v>29</v>
      </c>
      <c r="G279" s="58">
        <v>22</v>
      </c>
      <c r="H279" s="58">
        <v>32</v>
      </c>
      <c r="I279" s="58">
        <v>29</v>
      </c>
      <c r="J279" s="58">
        <v>29</v>
      </c>
      <c r="K279" s="58">
        <v>33</v>
      </c>
      <c r="L279" s="58">
        <v>0</v>
      </c>
      <c r="M279" s="58"/>
      <c r="N279" s="58">
        <v>34</v>
      </c>
      <c r="O279" s="59">
        <f t="shared" si="92"/>
        <v>270</v>
      </c>
      <c r="P279" s="60">
        <f t="shared" si="93"/>
        <v>10</v>
      </c>
      <c r="Q279" s="59">
        <f t="shared" si="94"/>
        <v>0</v>
      </c>
      <c r="R279" s="59">
        <f t="shared" si="95"/>
        <v>22</v>
      </c>
      <c r="S279" s="59">
        <f t="shared" si="96"/>
        <v>0</v>
      </c>
      <c r="T279" s="59">
        <f t="shared" si="97"/>
        <v>0</v>
      </c>
      <c r="U279" s="59">
        <f t="shared" si="98"/>
        <v>248</v>
      </c>
      <c r="V279" s="59">
        <f t="shared" si="99"/>
        <v>18</v>
      </c>
      <c r="W279" s="61">
        <f t="shared" si="100"/>
        <v>1</v>
      </c>
    </row>
    <row r="280" spans="1:23">
      <c r="A280" s="55" t="s">
        <v>153</v>
      </c>
      <c r="B280" s="62" t="s">
        <v>154</v>
      </c>
      <c r="C280" s="63" t="s">
        <v>133</v>
      </c>
      <c r="D280" s="58">
        <v>27</v>
      </c>
      <c r="E280" s="58">
        <v>32</v>
      </c>
      <c r="F280" s="58">
        <v>33</v>
      </c>
      <c r="G280" s="58">
        <v>27</v>
      </c>
      <c r="H280" s="58"/>
      <c r="I280" s="58">
        <v>31</v>
      </c>
      <c r="J280" s="58">
        <v>27</v>
      </c>
      <c r="K280" s="58">
        <v>31</v>
      </c>
      <c r="L280" s="58"/>
      <c r="M280" s="58">
        <v>39</v>
      </c>
      <c r="N280" s="58"/>
      <c r="O280" s="59">
        <f t="shared" si="92"/>
        <v>247</v>
      </c>
      <c r="P280" s="60">
        <f t="shared" si="93"/>
        <v>8</v>
      </c>
      <c r="Q280" s="59">
        <f t="shared" si="94"/>
        <v>0</v>
      </c>
      <c r="R280" s="59">
        <f t="shared" si="95"/>
        <v>0</v>
      </c>
      <c r="S280" s="59">
        <f t="shared" si="96"/>
        <v>0</v>
      </c>
      <c r="T280" s="59">
        <f t="shared" si="97"/>
        <v>0</v>
      </c>
      <c r="U280" s="59">
        <f t="shared" si="98"/>
        <v>247</v>
      </c>
      <c r="V280" s="59">
        <f t="shared" si="99"/>
        <v>19</v>
      </c>
      <c r="W280" s="61">
        <f t="shared" si="100"/>
        <v>1</v>
      </c>
    </row>
    <row r="281" spans="1:23">
      <c r="A281" s="55" t="s">
        <v>126</v>
      </c>
      <c r="B281" s="62" t="s">
        <v>127</v>
      </c>
      <c r="C281" s="63" t="s">
        <v>45</v>
      </c>
      <c r="D281" s="58">
        <v>23</v>
      </c>
      <c r="E281" s="58">
        <v>38</v>
      </c>
      <c r="F281" s="58">
        <v>27</v>
      </c>
      <c r="G281" s="58"/>
      <c r="H281" s="58">
        <v>26</v>
      </c>
      <c r="I281" s="58">
        <v>30</v>
      </c>
      <c r="J281" s="58">
        <v>36</v>
      </c>
      <c r="K281" s="58">
        <v>31</v>
      </c>
      <c r="L281" s="58">
        <v>0</v>
      </c>
      <c r="M281" s="58">
        <v>28</v>
      </c>
      <c r="N281" s="58">
        <v>29</v>
      </c>
      <c r="O281" s="59">
        <f t="shared" si="92"/>
        <v>268</v>
      </c>
      <c r="P281" s="60">
        <f t="shared" si="93"/>
        <v>10</v>
      </c>
      <c r="Q281" s="59">
        <f t="shared" si="94"/>
        <v>0</v>
      </c>
      <c r="R281" s="59">
        <f t="shared" si="95"/>
        <v>23</v>
      </c>
      <c r="S281" s="59">
        <f t="shared" si="96"/>
        <v>0</v>
      </c>
      <c r="T281" s="59">
        <f t="shared" si="97"/>
        <v>0</v>
      </c>
      <c r="U281" s="59">
        <f t="shared" si="98"/>
        <v>245</v>
      </c>
      <c r="V281" s="59">
        <f t="shared" si="99"/>
        <v>20</v>
      </c>
      <c r="W281" s="61">
        <f t="shared" si="100"/>
        <v>1</v>
      </c>
    </row>
    <row r="282" spans="1:23">
      <c r="A282" s="55" t="s">
        <v>111</v>
      </c>
      <c r="B282" s="62" t="s">
        <v>112</v>
      </c>
      <c r="C282" s="63" t="s">
        <v>77</v>
      </c>
      <c r="D282" s="58">
        <v>31</v>
      </c>
      <c r="E282" s="58">
        <v>38</v>
      </c>
      <c r="F282" s="58">
        <v>36</v>
      </c>
      <c r="G282" s="58">
        <v>34</v>
      </c>
      <c r="H282" s="58">
        <v>17</v>
      </c>
      <c r="I282" s="58"/>
      <c r="J282" s="58">
        <v>30</v>
      </c>
      <c r="K282" s="58"/>
      <c r="L282" s="58">
        <v>0</v>
      </c>
      <c r="M282" s="58">
        <v>32</v>
      </c>
      <c r="N282" s="58">
        <v>26</v>
      </c>
      <c r="O282" s="59">
        <f t="shared" si="92"/>
        <v>244</v>
      </c>
      <c r="P282" s="60">
        <f t="shared" si="93"/>
        <v>9</v>
      </c>
      <c r="Q282" s="59">
        <f t="shared" si="94"/>
        <v>0</v>
      </c>
      <c r="R282" s="59">
        <f t="shared" si="95"/>
        <v>0</v>
      </c>
      <c r="S282" s="59">
        <f t="shared" si="96"/>
        <v>0</v>
      </c>
      <c r="T282" s="59">
        <f t="shared" si="97"/>
        <v>0</v>
      </c>
      <c r="U282" s="59">
        <f t="shared" si="98"/>
        <v>244</v>
      </c>
      <c r="V282" s="59">
        <f t="shared" si="99"/>
        <v>21</v>
      </c>
      <c r="W282" s="61">
        <f t="shared" si="100"/>
        <v>1</v>
      </c>
    </row>
    <row r="283" spans="1:23">
      <c r="A283" s="55" t="s">
        <v>107</v>
      </c>
      <c r="B283" s="62" t="s">
        <v>108</v>
      </c>
      <c r="C283" s="63" t="s">
        <v>45</v>
      </c>
      <c r="D283" s="58"/>
      <c r="E283" s="58">
        <v>33</v>
      </c>
      <c r="F283" s="58">
        <v>32</v>
      </c>
      <c r="G283" s="58">
        <v>34</v>
      </c>
      <c r="H283" s="58"/>
      <c r="I283" s="58">
        <v>29</v>
      </c>
      <c r="J283" s="58">
        <v>32</v>
      </c>
      <c r="K283" s="58">
        <v>28</v>
      </c>
      <c r="L283" s="58">
        <v>0</v>
      </c>
      <c r="M283" s="58">
        <v>29</v>
      </c>
      <c r="N283" s="58">
        <v>24</v>
      </c>
      <c r="O283" s="59">
        <f t="shared" si="92"/>
        <v>241</v>
      </c>
      <c r="P283" s="60">
        <f t="shared" si="93"/>
        <v>9</v>
      </c>
      <c r="Q283" s="59">
        <f t="shared" si="94"/>
        <v>0</v>
      </c>
      <c r="R283" s="59">
        <f t="shared" si="95"/>
        <v>0</v>
      </c>
      <c r="S283" s="59">
        <f t="shared" si="96"/>
        <v>0</v>
      </c>
      <c r="T283" s="59">
        <f t="shared" si="97"/>
        <v>0</v>
      </c>
      <c r="U283" s="59">
        <f t="shared" si="98"/>
        <v>241</v>
      </c>
      <c r="V283" s="59">
        <f t="shared" si="99"/>
        <v>22</v>
      </c>
      <c r="W283" s="61">
        <f t="shared" si="100"/>
        <v>1</v>
      </c>
    </row>
    <row r="284" spans="1:23">
      <c r="A284" s="55" t="s">
        <v>40</v>
      </c>
      <c r="B284" s="62" t="s">
        <v>136</v>
      </c>
      <c r="C284" s="63" t="s">
        <v>42</v>
      </c>
      <c r="D284" s="58">
        <v>29</v>
      </c>
      <c r="E284" s="58">
        <v>34</v>
      </c>
      <c r="F284" s="58">
        <v>31</v>
      </c>
      <c r="G284" s="58">
        <v>24</v>
      </c>
      <c r="H284" s="58">
        <v>29</v>
      </c>
      <c r="I284" s="58">
        <v>22</v>
      </c>
      <c r="J284" s="58">
        <v>28</v>
      </c>
      <c r="K284" s="58"/>
      <c r="L284" s="58">
        <v>0</v>
      </c>
      <c r="M284" s="58">
        <v>31</v>
      </c>
      <c r="N284" s="58">
        <v>30</v>
      </c>
      <c r="O284" s="59">
        <f t="shared" si="92"/>
        <v>258</v>
      </c>
      <c r="P284" s="60">
        <f t="shared" si="93"/>
        <v>10</v>
      </c>
      <c r="Q284" s="59">
        <f t="shared" si="94"/>
        <v>0</v>
      </c>
      <c r="R284" s="59">
        <f t="shared" si="95"/>
        <v>22</v>
      </c>
      <c r="S284" s="59">
        <f t="shared" si="96"/>
        <v>0</v>
      </c>
      <c r="T284" s="59">
        <f t="shared" si="97"/>
        <v>0</v>
      </c>
      <c r="U284" s="59">
        <f t="shared" si="98"/>
        <v>236</v>
      </c>
      <c r="V284" s="59">
        <f t="shared" si="99"/>
        <v>23</v>
      </c>
      <c r="W284" s="61">
        <f t="shared" si="100"/>
        <v>1</v>
      </c>
    </row>
    <row r="285" spans="1:23">
      <c r="A285" s="55" t="s">
        <v>130</v>
      </c>
      <c r="B285" s="62" t="s">
        <v>79</v>
      </c>
      <c r="C285" s="63" t="s">
        <v>64</v>
      </c>
      <c r="D285" s="58">
        <v>23</v>
      </c>
      <c r="E285" s="58"/>
      <c r="F285" s="58">
        <v>25</v>
      </c>
      <c r="G285" s="58">
        <v>35</v>
      </c>
      <c r="H285" s="58">
        <v>23</v>
      </c>
      <c r="I285" s="58">
        <v>31</v>
      </c>
      <c r="J285" s="58">
        <v>28</v>
      </c>
      <c r="K285" s="58">
        <v>38</v>
      </c>
      <c r="L285" s="58">
        <v>0</v>
      </c>
      <c r="M285" s="58"/>
      <c r="N285" s="58">
        <v>31</v>
      </c>
      <c r="O285" s="59">
        <f t="shared" si="92"/>
        <v>234</v>
      </c>
      <c r="P285" s="60">
        <f t="shared" si="93"/>
        <v>9</v>
      </c>
      <c r="Q285" s="59">
        <f t="shared" si="94"/>
        <v>0</v>
      </c>
      <c r="R285" s="59">
        <f t="shared" si="95"/>
        <v>0</v>
      </c>
      <c r="S285" s="59">
        <f t="shared" si="96"/>
        <v>0</v>
      </c>
      <c r="T285" s="59">
        <f t="shared" si="97"/>
        <v>0</v>
      </c>
      <c r="U285" s="59">
        <f t="shared" si="98"/>
        <v>234</v>
      </c>
      <c r="V285" s="59">
        <f t="shared" si="99"/>
        <v>24</v>
      </c>
      <c r="W285" s="61">
        <f t="shared" si="100"/>
        <v>1</v>
      </c>
    </row>
    <row r="286" spans="1:23">
      <c r="A286" s="55" t="s">
        <v>134</v>
      </c>
      <c r="B286" s="62" t="s">
        <v>90</v>
      </c>
      <c r="C286" s="63" t="s">
        <v>133</v>
      </c>
      <c r="D286" s="58">
        <v>22</v>
      </c>
      <c r="E286" s="58">
        <v>28</v>
      </c>
      <c r="F286" s="58">
        <v>32</v>
      </c>
      <c r="G286" s="58"/>
      <c r="H286" s="58"/>
      <c r="I286" s="58">
        <v>36</v>
      </c>
      <c r="J286" s="58">
        <v>24</v>
      </c>
      <c r="K286" s="58">
        <v>26</v>
      </c>
      <c r="L286" s="58">
        <v>0</v>
      </c>
      <c r="M286" s="58">
        <v>30</v>
      </c>
      <c r="N286" s="58">
        <v>36</v>
      </c>
      <c r="O286" s="59">
        <f t="shared" si="92"/>
        <v>234</v>
      </c>
      <c r="P286" s="60">
        <f t="shared" si="93"/>
        <v>9</v>
      </c>
      <c r="Q286" s="59">
        <f t="shared" si="94"/>
        <v>0</v>
      </c>
      <c r="R286" s="59">
        <f t="shared" si="95"/>
        <v>0</v>
      </c>
      <c r="S286" s="59">
        <f t="shared" si="96"/>
        <v>0</v>
      </c>
      <c r="T286" s="59">
        <f t="shared" si="97"/>
        <v>0</v>
      </c>
      <c r="U286" s="59">
        <f t="shared" si="98"/>
        <v>234</v>
      </c>
      <c r="V286" s="59">
        <f t="shared" si="99"/>
        <v>24</v>
      </c>
      <c r="W286" s="61">
        <f t="shared" si="100"/>
        <v>1</v>
      </c>
    </row>
    <row r="287" spans="1:23">
      <c r="A287" s="55" t="s">
        <v>137</v>
      </c>
      <c r="B287" s="62" t="s">
        <v>138</v>
      </c>
      <c r="C287" s="63" t="s">
        <v>58</v>
      </c>
      <c r="D287" s="58">
        <v>31</v>
      </c>
      <c r="E287" s="58">
        <v>27</v>
      </c>
      <c r="F287" s="58">
        <v>32</v>
      </c>
      <c r="G287" s="58">
        <v>26</v>
      </c>
      <c r="H287" s="58">
        <v>27</v>
      </c>
      <c r="I287" s="58">
        <v>27</v>
      </c>
      <c r="J287" s="58">
        <v>30</v>
      </c>
      <c r="K287" s="58"/>
      <c r="L287" s="58">
        <v>0</v>
      </c>
      <c r="M287" s="58"/>
      <c r="N287" s="58">
        <v>30</v>
      </c>
      <c r="O287" s="59">
        <f t="shared" si="92"/>
        <v>230</v>
      </c>
      <c r="P287" s="60">
        <f t="shared" si="93"/>
        <v>9</v>
      </c>
      <c r="Q287" s="59">
        <f t="shared" si="94"/>
        <v>0</v>
      </c>
      <c r="R287" s="59">
        <f t="shared" si="95"/>
        <v>0</v>
      </c>
      <c r="S287" s="59">
        <f t="shared" si="96"/>
        <v>0</v>
      </c>
      <c r="T287" s="59">
        <f t="shared" si="97"/>
        <v>0</v>
      </c>
      <c r="U287" s="59">
        <f t="shared" si="98"/>
        <v>230</v>
      </c>
      <c r="V287" s="59">
        <f t="shared" si="99"/>
        <v>26</v>
      </c>
      <c r="W287" s="61">
        <f t="shared" si="100"/>
        <v>1</v>
      </c>
    </row>
    <row r="288" spans="1:23">
      <c r="A288" s="55" t="s">
        <v>149</v>
      </c>
      <c r="B288" s="62" t="s">
        <v>150</v>
      </c>
      <c r="C288" s="63" t="s">
        <v>45</v>
      </c>
      <c r="D288" s="58">
        <v>37</v>
      </c>
      <c r="E288" s="58">
        <v>21</v>
      </c>
      <c r="F288" s="58"/>
      <c r="G288" s="58">
        <v>34</v>
      </c>
      <c r="H288" s="58">
        <v>29</v>
      </c>
      <c r="I288" s="58">
        <v>29</v>
      </c>
      <c r="J288" s="58">
        <v>26</v>
      </c>
      <c r="K288" s="58">
        <v>29</v>
      </c>
      <c r="L288" s="58">
        <v>0</v>
      </c>
      <c r="M288" s="58"/>
      <c r="N288" s="58">
        <v>25</v>
      </c>
      <c r="O288" s="59">
        <f t="shared" si="92"/>
        <v>230</v>
      </c>
      <c r="P288" s="60">
        <f t="shared" si="93"/>
        <v>9</v>
      </c>
      <c r="Q288" s="59">
        <f t="shared" si="94"/>
        <v>0</v>
      </c>
      <c r="R288" s="59">
        <f t="shared" si="95"/>
        <v>0</v>
      </c>
      <c r="S288" s="59">
        <f t="shared" si="96"/>
        <v>0</v>
      </c>
      <c r="T288" s="59">
        <f t="shared" si="97"/>
        <v>0</v>
      </c>
      <c r="U288" s="59">
        <f t="shared" si="98"/>
        <v>230</v>
      </c>
      <c r="V288" s="59">
        <f t="shared" si="99"/>
        <v>26</v>
      </c>
      <c r="W288" s="61">
        <f t="shared" si="100"/>
        <v>1</v>
      </c>
    </row>
    <row r="289" spans="1:23">
      <c r="A289" s="55" t="s">
        <v>131</v>
      </c>
      <c r="B289" s="62" t="s">
        <v>132</v>
      </c>
      <c r="C289" s="63" t="s">
        <v>133</v>
      </c>
      <c r="D289" s="58">
        <v>25</v>
      </c>
      <c r="E289" s="58">
        <v>38</v>
      </c>
      <c r="F289" s="58">
        <v>25</v>
      </c>
      <c r="G289" s="58">
        <v>25</v>
      </c>
      <c r="H289" s="58">
        <v>39</v>
      </c>
      <c r="I289" s="58">
        <v>31</v>
      </c>
      <c r="J289" s="58"/>
      <c r="K289" s="58"/>
      <c r="L289" s="58">
        <v>0</v>
      </c>
      <c r="M289" s="58"/>
      <c r="N289" s="58">
        <v>36</v>
      </c>
      <c r="O289" s="59">
        <f t="shared" si="92"/>
        <v>219</v>
      </c>
      <c r="P289" s="60">
        <f t="shared" si="93"/>
        <v>8</v>
      </c>
      <c r="Q289" s="59">
        <f t="shared" si="94"/>
        <v>0</v>
      </c>
      <c r="R289" s="59">
        <f t="shared" si="95"/>
        <v>0</v>
      </c>
      <c r="S289" s="59">
        <f t="shared" si="96"/>
        <v>0</v>
      </c>
      <c r="T289" s="59">
        <f t="shared" si="97"/>
        <v>0</v>
      </c>
      <c r="U289" s="59">
        <f t="shared" si="98"/>
        <v>219</v>
      </c>
      <c r="V289" s="59">
        <f t="shared" si="99"/>
        <v>28</v>
      </c>
      <c r="W289" s="61">
        <f t="shared" si="100"/>
        <v>1</v>
      </c>
    </row>
    <row r="290" spans="1:23">
      <c r="A290" s="55" t="s">
        <v>157</v>
      </c>
      <c r="B290" s="62" t="s">
        <v>158</v>
      </c>
      <c r="C290" s="63" t="s">
        <v>42</v>
      </c>
      <c r="D290" s="58">
        <v>13</v>
      </c>
      <c r="E290" s="58">
        <v>33</v>
      </c>
      <c r="F290" s="58">
        <v>27</v>
      </c>
      <c r="G290" s="58">
        <v>21</v>
      </c>
      <c r="H290" s="58">
        <v>28</v>
      </c>
      <c r="I290" s="58">
        <v>21</v>
      </c>
      <c r="J290" s="58">
        <v>27</v>
      </c>
      <c r="K290" s="58">
        <v>24</v>
      </c>
      <c r="L290" s="58">
        <v>0</v>
      </c>
      <c r="M290" s="58">
        <v>33</v>
      </c>
      <c r="N290" s="58"/>
      <c r="O290" s="59">
        <f t="shared" si="92"/>
        <v>227</v>
      </c>
      <c r="P290" s="60">
        <f t="shared" si="93"/>
        <v>10</v>
      </c>
      <c r="Q290" s="59">
        <f t="shared" si="94"/>
        <v>0</v>
      </c>
      <c r="R290" s="59">
        <f t="shared" si="95"/>
        <v>13</v>
      </c>
      <c r="S290" s="59">
        <f t="shared" si="96"/>
        <v>0</v>
      </c>
      <c r="T290" s="59">
        <f t="shared" si="97"/>
        <v>0</v>
      </c>
      <c r="U290" s="59">
        <f t="shared" si="98"/>
        <v>214</v>
      </c>
      <c r="V290" s="59">
        <f t="shared" si="99"/>
        <v>29</v>
      </c>
      <c r="W290" s="61">
        <f t="shared" si="100"/>
        <v>1</v>
      </c>
    </row>
    <row r="291" spans="1:23">
      <c r="A291" s="55" t="s">
        <v>124</v>
      </c>
      <c r="B291" s="62" t="s">
        <v>125</v>
      </c>
      <c r="C291" s="63" t="s">
        <v>61</v>
      </c>
      <c r="D291" s="58">
        <v>36</v>
      </c>
      <c r="E291" s="58"/>
      <c r="F291" s="58"/>
      <c r="G291" s="58">
        <v>38</v>
      </c>
      <c r="H291" s="58">
        <v>37</v>
      </c>
      <c r="I291" s="58">
        <v>32</v>
      </c>
      <c r="J291" s="58">
        <v>40</v>
      </c>
      <c r="K291" s="58">
        <v>28</v>
      </c>
      <c r="L291" s="58"/>
      <c r="M291" s="58"/>
      <c r="N291" s="58"/>
      <c r="O291" s="59">
        <f t="shared" si="92"/>
        <v>211</v>
      </c>
      <c r="P291" s="60">
        <f t="shared" si="93"/>
        <v>6</v>
      </c>
      <c r="Q291" s="59">
        <f t="shared" si="94"/>
        <v>0</v>
      </c>
      <c r="R291" s="59">
        <f t="shared" si="95"/>
        <v>0</v>
      </c>
      <c r="S291" s="59">
        <f t="shared" si="96"/>
        <v>0</v>
      </c>
      <c r="T291" s="59">
        <f t="shared" si="97"/>
        <v>0</v>
      </c>
      <c r="U291" s="59">
        <f t="shared" si="98"/>
        <v>211</v>
      </c>
      <c r="V291" s="59">
        <f t="shared" si="99"/>
        <v>30</v>
      </c>
      <c r="W291" s="61" t="str">
        <f t="shared" si="100"/>
        <v/>
      </c>
    </row>
    <row r="292" spans="1:23">
      <c r="A292" s="55" t="s">
        <v>120</v>
      </c>
      <c r="B292" s="62" t="s">
        <v>121</v>
      </c>
      <c r="C292" s="63" t="s">
        <v>64</v>
      </c>
      <c r="D292" s="58"/>
      <c r="E292" s="58">
        <v>28</v>
      </c>
      <c r="F292" s="58">
        <v>35</v>
      </c>
      <c r="G292" s="58">
        <v>43</v>
      </c>
      <c r="H292" s="58">
        <v>38</v>
      </c>
      <c r="I292" s="58">
        <v>35</v>
      </c>
      <c r="J292" s="58">
        <v>29</v>
      </c>
      <c r="K292" s="58"/>
      <c r="L292" s="58"/>
      <c r="M292" s="58"/>
      <c r="N292" s="58"/>
      <c r="O292" s="59">
        <f t="shared" si="92"/>
        <v>208</v>
      </c>
      <c r="P292" s="60">
        <f t="shared" si="93"/>
        <v>6</v>
      </c>
      <c r="Q292" s="59">
        <f t="shared" si="94"/>
        <v>0</v>
      </c>
      <c r="R292" s="59">
        <f t="shared" si="95"/>
        <v>0</v>
      </c>
      <c r="S292" s="59">
        <f t="shared" si="96"/>
        <v>0</v>
      </c>
      <c r="T292" s="59">
        <f t="shared" si="97"/>
        <v>0</v>
      </c>
      <c r="U292" s="59">
        <f t="shared" si="98"/>
        <v>208</v>
      </c>
      <c r="V292" s="59">
        <f t="shared" si="99"/>
        <v>31</v>
      </c>
      <c r="W292" s="61" t="str">
        <f t="shared" si="100"/>
        <v/>
      </c>
    </row>
    <row r="293" spans="1:23">
      <c r="A293" s="55" t="s">
        <v>139</v>
      </c>
      <c r="B293" s="62" t="s">
        <v>140</v>
      </c>
      <c r="C293" s="63" t="s">
        <v>42</v>
      </c>
      <c r="D293" s="58">
        <v>27</v>
      </c>
      <c r="E293" s="58"/>
      <c r="F293" s="58">
        <v>31</v>
      </c>
      <c r="G293" s="58">
        <v>22</v>
      </c>
      <c r="H293" s="58">
        <v>18</v>
      </c>
      <c r="I293" s="58"/>
      <c r="J293" s="58">
        <v>33</v>
      </c>
      <c r="K293" s="58">
        <v>43</v>
      </c>
      <c r="L293" s="58">
        <v>0</v>
      </c>
      <c r="M293" s="58"/>
      <c r="N293" s="58">
        <v>32</v>
      </c>
      <c r="O293" s="59">
        <f t="shared" si="92"/>
        <v>206</v>
      </c>
      <c r="P293" s="60">
        <f t="shared" si="93"/>
        <v>8</v>
      </c>
      <c r="Q293" s="59">
        <f t="shared" si="94"/>
        <v>0</v>
      </c>
      <c r="R293" s="59">
        <f t="shared" si="95"/>
        <v>0</v>
      </c>
      <c r="S293" s="59">
        <f t="shared" si="96"/>
        <v>0</v>
      </c>
      <c r="T293" s="59">
        <f t="shared" si="97"/>
        <v>0</v>
      </c>
      <c r="U293" s="59">
        <f t="shared" si="98"/>
        <v>206</v>
      </c>
      <c r="V293" s="59">
        <f t="shared" si="99"/>
        <v>32</v>
      </c>
      <c r="W293" s="61">
        <f t="shared" si="100"/>
        <v>1</v>
      </c>
    </row>
    <row r="294" spans="1:23">
      <c r="A294" s="55" t="s">
        <v>166</v>
      </c>
      <c r="B294" s="62" t="s">
        <v>119</v>
      </c>
      <c r="C294" s="63" t="s">
        <v>61</v>
      </c>
      <c r="D294" s="58"/>
      <c r="E294" s="58">
        <v>29</v>
      </c>
      <c r="F294" s="58"/>
      <c r="G294" s="58">
        <v>24</v>
      </c>
      <c r="H294" s="58">
        <v>31</v>
      </c>
      <c r="I294" s="58">
        <v>27</v>
      </c>
      <c r="J294" s="58">
        <v>24</v>
      </c>
      <c r="K294" s="58">
        <v>33</v>
      </c>
      <c r="L294" s="58"/>
      <c r="M294" s="58">
        <v>32</v>
      </c>
      <c r="N294" s="58"/>
      <c r="O294" s="59">
        <f t="shared" ref="O294:O325" si="101">SUM(D294:N294)</f>
        <v>200</v>
      </c>
      <c r="P294" s="60">
        <f t="shared" ref="P294:P325" si="102">COUNT(D294:N294)</f>
        <v>7</v>
      </c>
      <c r="Q294" s="59">
        <f t="shared" ref="Q294:Q325" si="103">IF(P294&lt;9,0,SMALL(D294:N294,1))</f>
        <v>0</v>
      </c>
      <c r="R294" s="59">
        <f t="shared" ref="R294:R325" si="104">IF(P294&lt;10,0,SMALL(D294:N294,2))</f>
        <v>0</v>
      </c>
      <c r="S294" s="59">
        <f t="shared" ref="S294:S325" si="105">IF(P294&lt;11,0,SMALL(D294:N294,3))</f>
        <v>0</v>
      </c>
      <c r="T294" s="59">
        <f t="shared" ref="T294:T325" si="106">IF(P294&lt;12,0,+SMALL(D294:N294,4))</f>
        <v>0</v>
      </c>
      <c r="U294" s="59">
        <f t="shared" ref="U294:U325" si="107">IF(EXCLUS=4,O294-Q294-R294-S294-T294,IF(EXCLUS=3,O294-Q294-R294-S294,IF(EXCLUS=2,O294-Q294-R294,IF(EXCLUS=1,O294-Q294))))</f>
        <v>200</v>
      </c>
      <c r="V294" s="59">
        <f t="shared" ref="V294:V325" si="108">+IF(+COUNT(D294:N294)&gt;0,RANK(U294,$U$262:$U$333,0),"")</f>
        <v>33</v>
      </c>
      <c r="W294" s="61" t="str">
        <f t="shared" ref="W294:W325" si="109">IF(P294&gt;MAXCOMPET-1,1,"")</f>
        <v/>
      </c>
    </row>
    <row r="295" spans="1:23">
      <c r="A295" s="55" t="s">
        <v>151</v>
      </c>
      <c r="B295" s="62" t="s">
        <v>152</v>
      </c>
      <c r="C295" s="63" t="s">
        <v>42</v>
      </c>
      <c r="D295" s="58">
        <v>29</v>
      </c>
      <c r="E295" s="58">
        <v>32</v>
      </c>
      <c r="F295" s="58"/>
      <c r="G295" s="58"/>
      <c r="H295" s="58">
        <v>23</v>
      </c>
      <c r="I295" s="58"/>
      <c r="J295" s="58">
        <v>34</v>
      </c>
      <c r="K295" s="58">
        <v>25</v>
      </c>
      <c r="L295" s="58">
        <v>0</v>
      </c>
      <c r="M295" s="58">
        <v>23</v>
      </c>
      <c r="N295" s="58">
        <v>33</v>
      </c>
      <c r="O295" s="59">
        <f t="shared" si="101"/>
        <v>199</v>
      </c>
      <c r="P295" s="60">
        <f t="shared" si="102"/>
        <v>8</v>
      </c>
      <c r="Q295" s="59">
        <f t="shared" si="103"/>
        <v>0</v>
      </c>
      <c r="R295" s="59">
        <f t="shared" si="104"/>
        <v>0</v>
      </c>
      <c r="S295" s="59">
        <f t="shared" si="105"/>
        <v>0</v>
      </c>
      <c r="T295" s="59">
        <f t="shared" si="106"/>
        <v>0</v>
      </c>
      <c r="U295" s="59">
        <f t="shared" si="107"/>
        <v>199</v>
      </c>
      <c r="V295" s="59">
        <f t="shared" si="108"/>
        <v>34</v>
      </c>
      <c r="W295" s="61">
        <f t="shared" si="109"/>
        <v>1</v>
      </c>
    </row>
    <row r="296" spans="1:23">
      <c r="A296" s="55" t="s">
        <v>147</v>
      </c>
      <c r="B296" s="62" t="s">
        <v>94</v>
      </c>
      <c r="C296" s="63" t="s">
        <v>58</v>
      </c>
      <c r="D296" s="58">
        <v>26</v>
      </c>
      <c r="E296" s="58">
        <v>31</v>
      </c>
      <c r="F296" s="58"/>
      <c r="G296" s="58">
        <v>26</v>
      </c>
      <c r="H296" s="58">
        <v>20</v>
      </c>
      <c r="I296" s="58"/>
      <c r="J296" s="58">
        <v>32</v>
      </c>
      <c r="K296" s="58">
        <v>26</v>
      </c>
      <c r="L296" s="58">
        <v>0</v>
      </c>
      <c r="M296" s="58"/>
      <c r="N296" s="58">
        <v>29</v>
      </c>
      <c r="O296" s="59">
        <f t="shared" si="101"/>
        <v>190</v>
      </c>
      <c r="P296" s="60">
        <f t="shared" si="102"/>
        <v>8</v>
      </c>
      <c r="Q296" s="59">
        <f t="shared" si="103"/>
        <v>0</v>
      </c>
      <c r="R296" s="59">
        <f t="shared" si="104"/>
        <v>0</v>
      </c>
      <c r="S296" s="59">
        <f t="shared" si="105"/>
        <v>0</v>
      </c>
      <c r="T296" s="59">
        <f t="shared" si="106"/>
        <v>0</v>
      </c>
      <c r="U296" s="59">
        <f t="shared" si="107"/>
        <v>190</v>
      </c>
      <c r="V296" s="59">
        <f t="shared" si="108"/>
        <v>35</v>
      </c>
      <c r="W296" s="61">
        <f t="shared" si="109"/>
        <v>1</v>
      </c>
    </row>
    <row r="297" spans="1:23">
      <c r="A297" s="55" t="s">
        <v>159</v>
      </c>
      <c r="B297" s="62" t="s">
        <v>160</v>
      </c>
      <c r="C297" s="63" t="s">
        <v>146</v>
      </c>
      <c r="D297" s="58">
        <v>25</v>
      </c>
      <c r="E297" s="58">
        <v>38</v>
      </c>
      <c r="F297" s="58">
        <v>35</v>
      </c>
      <c r="G297" s="58">
        <v>31</v>
      </c>
      <c r="H297" s="58"/>
      <c r="I297" s="58">
        <v>25</v>
      </c>
      <c r="J297" s="58"/>
      <c r="K297" s="58"/>
      <c r="L297" s="58"/>
      <c r="M297" s="58"/>
      <c r="N297" s="58">
        <v>33</v>
      </c>
      <c r="O297" s="59">
        <f t="shared" si="101"/>
        <v>187</v>
      </c>
      <c r="P297" s="60">
        <f t="shared" si="102"/>
        <v>6</v>
      </c>
      <c r="Q297" s="59">
        <f t="shared" si="103"/>
        <v>0</v>
      </c>
      <c r="R297" s="59">
        <f t="shared" si="104"/>
        <v>0</v>
      </c>
      <c r="S297" s="59">
        <f t="shared" si="105"/>
        <v>0</v>
      </c>
      <c r="T297" s="59">
        <f t="shared" si="106"/>
        <v>0</v>
      </c>
      <c r="U297" s="59">
        <f t="shared" si="107"/>
        <v>187</v>
      </c>
      <c r="V297" s="59">
        <f t="shared" si="108"/>
        <v>36</v>
      </c>
      <c r="W297" s="61" t="str">
        <f t="shared" si="109"/>
        <v/>
      </c>
    </row>
    <row r="298" spans="1:23">
      <c r="A298" s="55" t="s">
        <v>167</v>
      </c>
      <c r="B298" s="62" t="s">
        <v>108</v>
      </c>
      <c r="C298" s="63" t="s">
        <v>168</v>
      </c>
      <c r="D298" s="58">
        <v>27</v>
      </c>
      <c r="E298" s="58">
        <v>28</v>
      </c>
      <c r="F298" s="58"/>
      <c r="G298" s="58">
        <v>31</v>
      </c>
      <c r="H298" s="58">
        <v>30</v>
      </c>
      <c r="I298" s="58">
        <v>29</v>
      </c>
      <c r="J298" s="58">
        <v>36</v>
      </c>
      <c r="K298" s="58"/>
      <c r="L298" s="58"/>
      <c r="M298" s="58"/>
      <c r="N298" s="58"/>
      <c r="O298" s="59">
        <f t="shared" si="101"/>
        <v>181</v>
      </c>
      <c r="P298" s="60">
        <f t="shared" si="102"/>
        <v>6</v>
      </c>
      <c r="Q298" s="59">
        <f t="shared" si="103"/>
        <v>0</v>
      </c>
      <c r="R298" s="59">
        <f t="shared" si="104"/>
        <v>0</v>
      </c>
      <c r="S298" s="59">
        <f t="shared" si="105"/>
        <v>0</v>
      </c>
      <c r="T298" s="59">
        <f t="shared" si="106"/>
        <v>0</v>
      </c>
      <c r="U298" s="59">
        <f t="shared" si="107"/>
        <v>181</v>
      </c>
      <c r="V298" s="59">
        <f t="shared" si="108"/>
        <v>37</v>
      </c>
      <c r="W298" s="61" t="str">
        <f t="shared" si="109"/>
        <v/>
      </c>
    </row>
    <row r="299" spans="1:23">
      <c r="A299" s="55" t="s">
        <v>135</v>
      </c>
      <c r="B299" s="62" t="s">
        <v>102</v>
      </c>
      <c r="C299" s="63" t="s">
        <v>86</v>
      </c>
      <c r="D299" s="58">
        <v>24</v>
      </c>
      <c r="E299" s="58"/>
      <c r="F299" s="58">
        <v>32</v>
      </c>
      <c r="G299" s="58">
        <v>30</v>
      </c>
      <c r="H299" s="58">
        <v>20</v>
      </c>
      <c r="I299" s="58"/>
      <c r="J299" s="58"/>
      <c r="K299" s="58">
        <v>35</v>
      </c>
      <c r="L299" s="58"/>
      <c r="M299" s="58"/>
      <c r="N299" s="58">
        <v>32</v>
      </c>
      <c r="O299" s="59">
        <f t="shared" si="101"/>
        <v>173</v>
      </c>
      <c r="P299" s="60">
        <f t="shared" si="102"/>
        <v>6</v>
      </c>
      <c r="Q299" s="59">
        <f t="shared" si="103"/>
        <v>0</v>
      </c>
      <c r="R299" s="59">
        <f t="shared" si="104"/>
        <v>0</v>
      </c>
      <c r="S299" s="59">
        <f t="shared" si="105"/>
        <v>0</v>
      </c>
      <c r="T299" s="59">
        <f t="shared" si="106"/>
        <v>0</v>
      </c>
      <c r="U299" s="59">
        <f t="shared" si="107"/>
        <v>173</v>
      </c>
      <c r="V299" s="59">
        <f t="shared" si="108"/>
        <v>38</v>
      </c>
      <c r="W299" s="61" t="str">
        <f t="shared" si="109"/>
        <v/>
      </c>
    </row>
    <row r="300" spans="1:23">
      <c r="A300" s="55" t="s">
        <v>177</v>
      </c>
      <c r="B300" s="62" t="s">
        <v>119</v>
      </c>
      <c r="C300" s="63" t="s">
        <v>45</v>
      </c>
      <c r="D300" s="58"/>
      <c r="E300" s="58"/>
      <c r="F300" s="58"/>
      <c r="G300" s="58">
        <v>28</v>
      </c>
      <c r="H300" s="58">
        <v>24</v>
      </c>
      <c r="I300" s="58">
        <v>22</v>
      </c>
      <c r="J300" s="58">
        <v>33</v>
      </c>
      <c r="K300" s="58">
        <v>27</v>
      </c>
      <c r="L300" s="58"/>
      <c r="M300" s="58">
        <v>30</v>
      </c>
      <c r="N300" s="58"/>
      <c r="O300" s="59">
        <f t="shared" si="101"/>
        <v>164</v>
      </c>
      <c r="P300" s="60">
        <f t="shared" si="102"/>
        <v>6</v>
      </c>
      <c r="Q300" s="59">
        <f t="shared" si="103"/>
        <v>0</v>
      </c>
      <c r="R300" s="59">
        <f t="shared" si="104"/>
        <v>0</v>
      </c>
      <c r="S300" s="59">
        <f t="shared" si="105"/>
        <v>0</v>
      </c>
      <c r="T300" s="59">
        <f t="shared" si="106"/>
        <v>0</v>
      </c>
      <c r="U300" s="59">
        <f t="shared" si="107"/>
        <v>164</v>
      </c>
      <c r="V300" s="59">
        <f t="shared" si="108"/>
        <v>39</v>
      </c>
      <c r="W300" s="61" t="str">
        <f t="shared" si="109"/>
        <v/>
      </c>
    </row>
    <row r="301" spans="1:23">
      <c r="A301" s="55" t="s">
        <v>144</v>
      </c>
      <c r="B301" s="62" t="s">
        <v>145</v>
      </c>
      <c r="C301" s="63" t="s">
        <v>146</v>
      </c>
      <c r="D301" s="58">
        <v>36</v>
      </c>
      <c r="E301" s="58">
        <v>14</v>
      </c>
      <c r="F301" s="58">
        <v>29</v>
      </c>
      <c r="G301" s="58">
        <v>30</v>
      </c>
      <c r="H301" s="58"/>
      <c r="I301" s="58">
        <v>27</v>
      </c>
      <c r="J301" s="58">
        <v>27</v>
      </c>
      <c r="K301" s="58"/>
      <c r="L301" s="58"/>
      <c r="M301" s="58"/>
      <c r="N301" s="58"/>
      <c r="O301" s="59">
        <f t="shared" si="101"/>
        <v>163</v>
      </c>
      <c r="P301" s="60">
        <f t="shared" si="102"/>
        <v>6</v>
      </c>
      <c r="Q301" s="59">
        <f t="shared" si="103"/>
        <v>0</v>
      </c>
      <c r="R301" s="59">
        <f t="shared" si="104"/>
        <v>0</v>
      </c>
      <c r="S301" s="59">
        <f t="shared" si="105"/>
        <v>0</v>
      </c>
      <c r="T301" s="59">
        <f t="shared" si="106"/>
        <v>0</v>
      </c>
      <c r="U301" s="59">
        <f t="shared" si="107"/>
        <v>163</v>
      </c>
      <c r="V301" s="59">
        <f t="shared" si="108"/>
        <v>40</v>
      </c>
      <c r="W301" s="61" t="str">
        <f t="shared" si="109"/>
        <v/>
      </c>
    </row>
    <row r="302" spans="1:23">
      <c r="A302" s="55" t="s">
        <v>155</v>
      </c>
      <c r="B302" s="62" t="s">
        <v>94</v>
      </c>
      <c r="C302" s="63" t="s">
        <v>156</v>
      </c>
      <c r="D302" s="58">
        <v>36</v>
      </c>
      <c r="E302" s="58"/>
      <c r="F302" s="58"/>
      <c r="G302" s="58">
        <v>28</v>
      </c>
      <c r="H302" s="58">
        <v>33</v>
      </c>
      <c r="I302" s="58">
        <v>32</v>
      </c>
      <c r="J302" s="58"/>
      <c r="K302" s="58">
        <v>33</v>
      </c>
      <c r="L302" s="58"/>
      <c r="M302" s="58"/>
      <c r="N302" s="58"/>
      <c r="O302" s="59">
        <f t="shared" si="101"/>
        <v>162</v>
      </c>
      <c r="P302" s="60">
        <f t="shared" si="102"/>
        <v>5</v>
      </c>
      <c r="Q302" s="59">
        <f t="shared" si="103"/>
        <v>0</v>
      </c>
      <c r="R302" s="59">
        <f t="shared" si="104"/>
        <v>0</v>
      </c>
      <c r="S302" s="59">
        <f t="shared" si="105"/>
        <v>0</v>
      </c>
      <c r="T302" s="59">
        <f t="shared" si="106"/>
        <v>0</v>
      </c>
      <c r="U302" s="59">
        <f t="shared" si="107"/>
        <v>162</v>
      </c>
      <c r="V302" s="59">
        <f t="shared" si="108"/>
        <v>41</v>
      </c>
      <c r="W302" s="61" t="str">
        <f t="shared" si="109"/>
        <v/>
      </c>
    </row>
    <row r="303" spans="1:23">
      <c r="A303" s="55" t="s">
        <v>175</v>
      </c>
      <c r="B303" s="62" t="s">
        <v>176</v>
      </c>
      <c r="C303" s="63" t="s">
        <v>42</v>
      </c>
      <c r="D303" s="58"/>
      <c r="E303" s="58">
        <v>39</v>
      </c>
      <c r="F303" s="58">
        <v>34</v>
      </c>
      <c r="G303" s="58">
        <v>18</v>
      </c>
      <c r="H303" s="58">
        <v>27</v>
      </c>
      <c r="I303" s="58">
        <v>18</v>
      </c>
      <c r="J303" s="58"/>
      <c r="K303" s="58">
        <v>23</v>
      </c>
      <c r="L303" s="58">
        <v>0</v>
      </c>
      <c r="M303" s="58"/>
      <c r="N303" s="58"/>
      <c r="O303" s="59">
        <f t="shared" si="101"/>
        <v>159</v>
      </c>
      <c r="P303" s="60">
        <f t="shared" si="102"/>
        <v>7</v>
      </c>
      <c r="Q303" s="59">
        <f t="shared" si="103"/>
        <v>0</v>
      </c>
      <c r="R303" s="59">
        <f t="shared" si="104"/>
        <v>0</v>
      </c>
      <c r="S303" s="59">
        <f t="shared" si="105"/>
        <v>0</v>
      </c>
      <c r="T303" s="59">
        <f t="shared" si="106"/>
        <v>0</v>
      </c>
      <c r="U303" s="59">
        <f t="shared" si="107"/>
        <v>159</v>
      </c>
      <c r="V303" s="59">
        <f t="shared" si="108"/>
        <v>42</v>
      </c>
      <c r="W303" s="61" t="str">
        <f t="shared" si="109"/>
        <v/>
      </c>
    </row>
    <row r="304" spans="1:23">
      <c r="A304" s="83" t="s">
        <v>163</v>
      </c>
      <c r="B304" s="84" t="s">
        <v>164</v>
      </c>
      <c r="C304" s="85" t="s">
        <v>165</v>
      </c>
      <c r="D304" s="58">
        <v>17</v>
      </c>
      <c r="E304" s="58"/>
      <c r="F304" s="58">
        <v>34</v>
      </c>
      <c r="G304" s="58">
        <v>20</v>
      </c>
      <c r="H304" s="58">
        <v>31</v>
      </c>
      <c r="I304" s="58">
        <v>33</v>
      </c>
      <c r="J304" s="58">
        <v>23</v>
      </c>
      <c r="K304" s="58"/>
      <c r="L304" s="58"/>
      <c r="M304" s="58"/>
      <c r="N304" s="58"/>
      <c r="O304" s="59">
        <f t="shared" si="101"/>
        <v>158</v>
      </c>
      <c r="P304" s="60">
        <f t="shared" si="102"/>
        <v>6</v>
      </c>
      <c r="Q304" s="59">
        <f t="shared" si="103"/>
        <v>0</v>
      </c>
      <c r="R304" s="59">
        <f t="shared" si="104"/>
        <v>0</v>
      </c>
      <c r="S304" s="59">
        <f t="shared" si="105"/>
        <v>0</v>
      </c>
      <c r="T304" s="59">
        <f t="shared" si="106"/>
        <v>0</v>
      </c>
      <c r="U304" s="59">
        <f t="shared" si="107"/>
        <v>158</v>
      </c>
      <c r="V304" s="59">
        <f t="shared" si="108"/>
        <v>43</v>
      </c>
      <c r="W304" s="61" t="str">
        <f t="shared" si="109"/>
        <v/>
      </c>
    </row>
    <row r="305" spans="1:23">
      <c r="A305" s="55" t="s">
        <v>186</v>
      </c>
      <c r="B305" s="62" t="s">
        <v>119</v>
      </c>
      <c r="C305" s="63" t="s">
        <v>187</v>
      </c>
      <c r="D305" s="58">
        <v>19</v>
      </c>
      <c r="E305" s="58">
        <v>20</v>
      </c>
      <c r="F305" s="58">
        <v>16</v>
      </c>
      <c r="G305" s="58">
        <v>8</v>
      </c>
      <c r="H305" s="58">
        <v>12</v>
      </c>
      <c r="I305" s="58">
        <v>10</v>
      </c>
      <c r="J305" s="58">
        <v>24</v>
      </c>
      <c r="K305" s="58">
        <v>20</v>
      </c>
      <c r="L305" s="58">
        <v>0</v>
      </c>
      <c r="M305" s="58"/>
      <c r="N305" s="58">
        <v>25</v>
      </c>
      <c r="O305" s="59">
        <f t="shared" si="101"/>
        <v>154</v>
      </c>
      <c r="P305" s="60">
        <f t="shared" si="102"/>
        <v>10</v>
      </c>
      <c r="Q305" s="59">
        <f t="shared" si="103"/>
        <v>0</v>
      </c>
      <c r="R305" s="59">
        <f t="shared" si="104"/>
        <v>8</v>
      </c>
      <c r="S305" s="59">
        <f t="shared" si="105"/>
        <v>0</v>
      </c>
      <c r="T305" s="59">
        <f t="shared" si="106"/>
        <v>0</v>
      </c>
      <c r="U305" s="59">
        <f t="shared" si="107"/>
        <v>146</v>
      </c>
      <c r="V305" s="59">
        <f t="shared" si="108"/>
        <v>44</v>
      </c>
      <c r="W305" s="61">
        <f t="shared" si="109"/>
        <v>1</v>
      </c>
    </row>
    <row r="306" spans="1:23">
      <c r="A306" s="55" t="s">
        <v>169</v>
      </c>
      <c r="B306" s="62" t="s">
        <v>170</v>
      </c>
      <c r="C306" s="63" t="s">
        <v>42</v>
      </c>
      <c r="D306" s="58"/>
      <c r="E306" s="58"/>
      <c r="F306" s="58">
        <v>37</v>
      </c>
      <c r="G306" s="58">
        <v>24</v>
      </c>
      <c r="H306" s="58">
        <v>22</v>
      </c>
      <c r="I306" s="58">
        <v>28</v>
      </c>
      <c r="J306" s="58">
        <v>24</v>
      </c>
      <c r="K306" s="58"/>
      <c r="L306" s="58">
        <v>0</v>
      </c>
      <c r="M306" s="58"/>
      <c r="N306" s="58"/>
      <c r="O306" s="59">
        <f t="shared" si="101"/>
        <v>135</v>
      </c>
      <c r="P306" s="60">
        <f t="shared" si="102"/>
        <v>6</v>
      </c>
      <c r="Q306" s="59">
        <f t="shared" si="103"/>
        <v>0</v>
      </c>
      <c r="R306" s="59">
        <f t="shared" si="104"/>
        <v>0</v>
      </c>
      <c r="S306" s="59">
        <f t="shared" si="105"/>
        <v>0</v>
      </c>
      <c r="T306" s="59">
        <f t="shared" si="106"/>
        <v>0</v>
      </c>
      <c r="U306" s="59">
        <f t="shared" si="107"/>
        <v>135</v>
      </c>
      <c r="V306" s="59">
        <f t="shared" si="108"/>
        <v>45</v>
      </c>
      <c r="W306" s="61" t="str">
        <f t="shared" si="109"/>
        <v/>
      </c>
    </row>
    <row r="307" spans="1:23">
      <c r="A307" s="55" t="s">
        <v>171</v>
      </c>
      <c r="B307" s="62" t="s">
        <v>172</v>
      </c>
      <c r="C307" s="63" t="s">
        <v>45</v>
      </c>
      <c r="D307" s="58">
        <v>27</v>
      </c>
      <c r="E307" s="58">
        <v>31</v>
      </c>
      <c r="F307" s="58">
        <v>27</v>
      </c>
      <c r="G307" s="58">
        <v>20</v>
      </c>
      <c r="H307" s="58"/>
      <c r="I307" s="58">
        <v>25</v>
      </c>
      <c r="J307" s="58"/>
      <c r="K307" s="58"/>
      <c r="L307" s="58"/>
      <c r="M307" s="58"/>
      <c r="N307" s="58"/>
      <c r="O307" s="59">
        <f t="shared" si="101"/>
        <v>130</v>
      </c>
      <c r="P307" s="60">
        <f t="shared" si="102"/>
        <v>5</v>
      </c>
      <c r="Q307" s="59">
        <f t="shared" si="103"/>
        <v>0</v>
      </c>
      <c r="R307" s="59">
        <f t="shared" si="104"/>
        <v>0</v>
      </c>
      <c r="S307" s="59">
        <f t="shared" si="105"/>
        <v>0</v>
      </c>
      <c r="T307" s="59">
        <f t="shared" si="106"/>
        <v>0</v>
      </c>
      <c r="U307" s="59">
        <f t="shared" si="107"/>
        <v>130</v>
      </c>
      <c r="V307" s="59">
        <f t="shared" si="108"/>
        <v>46</v>
      </c>
      <c r="W307" s="61" t="str">
        <f t="shared" si="109"/>
        <v/>
      </c>
    </row>
    <row r="308" spans="1:23">
      <c r="A308" s="55" t="s">
        <v>148</v>
      </c>
      <c r="B308" s="62" t="s">
        <v>94</v>
      </c>
      <c r="C308" s="63" t="s">
        <v>45</v>
      </c>
      <c r="D308" s="58">
        <v>26</v>
      </c>
      <c r="E308" s="58"/>
      <c r="F308" s="58">
        <v>24</v>
      </c>
      <c r="G308" s="58">
        <v>25</v>
      </c>
      <c r="H308" s="58">
        <v>29</v>
      </c>
      <c r="I308" s="58">
        <v>24</v>
      </c>
      <c r="J308" s="58"/>
      <c r="K308" s="58"/>
      <c r="L308" s="58">
        <v>0</v>
      </c>
      <c r="M308" s="58"/>
      <c r="N308" s="58"/>
      <c r="O308" s="59">
        <f t="shared" si="101"/>
        <v>128</v>
      </c>
      <c r="P308" s="60">
        <f t="shared" si="102"/>
        <v>6</v>
      </c>
      <c r="Q308" s="59">
        <f t="shared" si="103"/>
        <v>0</v>
      </c>
      <c r="R308" s="59">
        <f t="shared" si="104"/>
        <v>0</v>
      </c>
      <c r="S308" s="59">
        <f t="shared" si="105"/>
        <v>0</v>
      </c>
      <c r="T308" s="59">
        <f t="shared" si="106"/>
        <v>0</v>
      </c>
      <c r="U308" s="59">
        <f t="shared" si="107"/>
        <v>128</v>
      </c>
      <c r="V308" s="59">
        <f t="shared" si="108"/>
        <v>47</v>
      </c>
      <c r="W308" s="61" t="str">
        <f t="shared" si="109"/>
        <v/>
      </c>
    </row>
    <row r="309" spans="1:23">
      <c r="A309" s="55" t="s">
        <v>178</v>
      </c>
      <c r="B309" s="62" t="s">
        <v>179</v>
      </c>
      <c r="C309" s="63" t="s">
        <v>42</v>
      </c>
      <c r="D309" s="58"/>
      <c r="E309" s="58"/>
      <c r="F309" s="58">
        <v>41</v>
      </c>
      <c r="G309" s="58">
        <v>29</v>
      </c>
      <c r="H309" s="58">
        <v>25</v>
      </c>
      <c r="I309" s="58"/>
      <c r="J309" s="58">
        <v>28</v>
      </c>
      <c r="K309" s="58"/>
      <c r="L309" s="58"/>
      <c r="M309" s="58"/>
      <c r="N309" s="58"/>
      <c r="O309" s="59">
        <f t="shared" si="101"/>
        <v>123</v>
      </c>
      <c r="P309" s="60">
        <f t="shared" si="102"/>
        <v>4</v>
      </c>
      <c r="Q309" s="59">
        <f t="shared" si="103"/>
        <v>0</v>
      </c>
      <c r="R309" s="59">
        <f t="shared" si="104"/>
        <v>0</v>
      </c>
      <c r="S309" s="59">
        <f t="shared" si="105"/>
        <v>0</v>
      </c>
      <c r="T309" s="59">
        <f t="shared" si="106"/>
        <v>0</v>
      </c>
      <c r="U309" s="59">
        <f t="shared" si="107"/>
        <v>123</v>
      </c>
      <c r="V309" s="59">
        <f t="shared" si="108"/>
        <v>48</v>
      </c>
      <c r="W309" s="61" t="str">
        <f t="shared" si="109"/>
        <v/>
      </c>
    </row>
    <row r="310" spans="1:23">
      <c r="A310" s="55" t="s">
        <v>173</v>
      </c>
      <c r="B310" s="62" t="s">
        <v>174</v>
      </c>
      <c r="C310" s="63" t="s">
        <v>42</v>
      </c>
      <c r="D310" s="58"/>
      <c r="E310" s="58"/>
      <c r="F310" s="58">
        <v>31</v>
      </c>
      <c r="G310" s="58">
        <v>22</v>
      </c>
      <c r="H310" s="58">
        <v>31</v>
      </c>
      <c r="I310" s="58"/>
      <c r="J310" s="58"/>
      <c r="K310" s="58">
        <v>34</v>
      </c>
      <c r="L310" s="58"/>
      <c r="M310" s="58"/>
      <c r="N310" s="58"/>
      <c r="O310" s="59">
        <f t="shared" si="101"/>
        <v>118</v>
      </c>
      <c r="P310" s="60">
        <f t="shared" si="102"/>
        <v>4</v>
      </c>
      <c r="Q310" s="59">
        <f t="shared" si="103"/>
        <v>0</v>
      </c>
      <c r="R310" s="59">
        <f t="shared" si="104"/>
        <v>0</v>
      </c>
      <c r="S310" s="59">
        <f t="shared" si="105"/>
        <v>0</v>
      </c>
      <c r="T310" s="59">
        <f t="shared" si="106"/>
        <v>0</v>
      </c>
      <c r="U310" s="59">
        <f t="shared" si="107"/>
        <v>118</v>
      </c>
      <c r="V310" s="59">
        <f t="shared" si="108"/>
        <v>49</v>
      </c>
      <c r="W310" s="61" t="str">
        <f t="shared" si="109"/>
        <v/>
      </c>
    </row>
    <row r="311" spans="1:23">
      <c r="A311" s="55" t="s">
        <v>185</v>
      </c>
      <c r="B311" s="62" t="s">
        <v>100</v>
      </c>
      <c r="C311" s="63" t="s">
        <v>45</v>
      </c>
      <c r="D311" s="58">
        <v>27</v>
      </c>
      <c r="E311" s="58"/>
      <c r="F311" s="58">
        <v>32</v>
      </c>
      <c r="G311" s="58"/>
      <c r="H311" s="58">
        <v>30</v>
      </c>
      <c r="I311" s="58"/>
      <c r="J311" s="58">
        <v>26</v>
      </c>
      <c r="K311" s="58"/>
      <c r="L311" s="58">
        <v>0</v>
      </c>
      <c r="M311" s="58"/>
      <c r="N311" s="58"/>
      <c r="O311" s="59">
        <f t="shared" si="101"/>
        <v>115</v>
      </c>
      <c r="P311" s="60">
        <f t="shared" si="102"/>
        <v>5</v>
      </c>
      <c r="Q311" s="59">
        <f t="shared" si="103"/>
        <v>0</v>
      </c>
      <c r="R311" s="59">
        <f t="shared" si="104"/>
        <v>0</v>
      </c>
      <c r="S311" s="59">
        <f t="shared" si="105"/>
        <v>0</v>
      </c>
      <c r="T311" s="59">
        <f t="shared" si="106"/>
        <v>0</v>
      </c>
      <c r="U311" s="59">
        <f t="shared" si="107"/>
        <v>115</v>
      </c>
      <c r="V311" s="59">
        <f t="shared" si="108"/>
        <v>50</v>
      </c>
      <c r="W311" s="61" t="str">
        <f t="shared" si="109"/>
        <v/>
      </c>
    </row>
    <row r="312" spans="1:23">
      <c r="A312" s="55" t="s">
        <v>198</v>
      </c>
      <c r="B312" s="62" t="s">
        <v>199</v>
      </c>
      <c r="C312" s="63" t="s">
        <v>168</v>
      </c>
      <c r="D312" s="58">
        <v>11</v>
      </c>
      <c r="E312" s="58">
        <v>9</v>
      </c>
      <c r="F312" s="58">
        <v>11</v>
      </c>
      <c r="G312" s="58">
        <v>7</v>
      </c>
      <c r="H312" s="58">
        <v>13</v>
      </c>
      <c r="I312" s="58">
        <v>5</v>
      </c>
      <c r="J312" s="58">
        <v>18</v>
      </c>
      <c r="K312" s="58">
        <v>13</v>
      </c>
      <c r="L312" s="58">
        <v>0</v>
      </c>
      <c r="M312" s="58">
        <v>15</v>
      </c>
      <c r="N312" s="58">
        <v>24</v>
      </c>
      <c r="O312" s="59">
        <f t="shared" si="101"/>
        <v>126</v>
      </c>
      <c r="P312" s="60">
        <f t="shared" si="102"/>
        <v>11</v>
      </c>
      <c r="Q312" s="59">
        <f t="shared" si="103"/>
        <v>0</v>
      </c>
      <c r="R312" s="59">
        <f t="shared" si="104"/>
        <v>5</v>
      </c>
      <c r="S312" s="59">
        <f t="shared" si="105"/>
        <v>7</v>
      </c>
      <c r="T312" s="59">
        <f t="shared" si="106"/>
        <v>0</v>
      </c>
      <c r="U312" s="59">
        <f t="shared" si="107"/>
        <v>114</v>
      </c>
      <c r="V312" s="59">
        <f t="shared" si="108"/>
        <v>51</v>
      </c>
      <c r="W312" s="61">
        <f t="shared" si="109"/>
        <v>1</v>
      </c>
    </row>
    <row r="313" spans="1:23">
      <c r="A313" s="55" t="s">
        <v>180</v>
      </c>
      <c r="B313" s="62" t="s">
        <v>181</v>
      </c>
      <c r="C313" s="63" t="s">
        <v>45</v>
      </c>
      <c r="D313" s="58">
        <v>30</v>
      </c>
      <c r="E313" s="58"/>
      <c r="F313" s="58">
        <v>31</v>
      </c>
      <c r="G313" s="58"/>
      <c r="H313" s="58"/>
      <c r="I313" s="58">
        <v>25</v>
      </c>
      <c r="J313" s="58">
        <v>26</v>
      </c>
      <c r="K313" s="58"/>
      <c r="L313" s="58"/>
      <c r="M313" s="58"/>
      <c r="N313" s="58"/>
      <c r="O313" s="59">
        <f t="shared" si="101"/>
        <v>112</v>
      </c>
      <c r="P313" s="60">
        <f t="shared" si="102"/>
        <v>4</v>
      </c>
      <c r="Q313" s="59">
        <f t="shared" si="103"/>
        <v>0</v>
      </c>
      <c r="R313" s="59">
        <f t="shared" si="104"/>
        <v>0</v>
      </c>
      <c r="S313" s="59">
        <f t="shared" si="105"/>
        <v>0</v>
      </c>
      <c r="T313" s="59">
        <f t="shared" si="106"/>
        <v>0</v>
      </c>
      <c r="U313" s="59">
        <f t="shared" si="107"/>
        <v>112</v>
      </c>
      <c r="V313" s="59">
        <f t="shared" si="108"/>
        <v>52</v>
      </c>
      <c r="W313" s="61" t="str">
        <f t="shared" si="109"/>
        <v/>
      </c>
    </row>
    <row r="314" spans="1:23">
      <c r="A314" s="62" t="s">
        <v>184</v>
      </c>
      <c r="B314" s="62" t="s">
        <v>94</v>
      </c>
      <c r="C314" s="63" t="s">
        <v>168</v>
      </c>
      <c r="D314" s="58">
        <v>40</v>
      </c>
      <c r="E314" s="58">
        <v>33</v>
      </c>
      <c r="F314" s="58"/>
      <c r="G314" s="58"/>
      <c r="H314" s="58"/>
      <c r="I314" s="58"/>
      <c r="J314" s="58"/>
      <c r="K314" s="58"/>
      <c r="L314" s="58"/>
      <c r="M314" s="58">
        <v>38</v>
      </c>
      <c r="N314" s="58"/>
      <c r="O314" s="59">
        <f t="shared" si="101"/>
        <v>111</v>
      </c>
      <c r="P314" s="60">
        <f t="shared" si="102"/>
        <v>3</v>
      </c>
      <c r="Q314" s="59">
        <f t="shared" si="103"/>
        <v>0</v>
      </c>
      <c r="R314" s="59">
        <f t="shared" si="104"/>
        <v>0</v>
      </c>
      <c r="S314" s="59">
        <f t="shared" si="105"/>
        <v>0</v>
      </c>
      <c r="T314" s="59">
        <f t="shared" si="106"/>
        <v>0</v>
      </c>
      <c r="U314" s="59">
        <f t="shared" si="107"/>
        <v>111</v>
      </c>
      <c r="V314" s="59">
        <f t="shared" si="108"/>
        <v>53</v>
      </c>
      <c r="W314" s="61" t="str">
        <f t="shared" si="109"/>
        <v/>
      </c>
    </row>
    <row r="315" spans="1:23">
      <c r="A315" s="55" t="s">
        <v>192</v>
      </c>
      <c r="B315" s="62" t="s">
        <v>193</v>
      </c>
      <c r="C315" s="63" t="s">
        <v>64</v>
      </c>
      <c r="D315" s="58">
        <v>28</v>
      </c>
      <c r="E315" s="58">
        <v>10</v>
      </c>
      <c r="F315" s="58">
        <v>31</v>
      </c>
      <c r="G315" s="58">
        <v>14</v>
      </c>
      <c r="H315" s="58">
        <v>25</v>
      </c>
      <c r="I315" s="58"/>
      <c r="J315" s="58"/>
      <c r="K315" s="58"/>
      <c r="L315" s="58"/>
      <c r="M315" s="58"/>
      <c r="N315" s="58"/>
      <c r="O315" s="59">
        <f t="shared" si="101"/>
        <v>108</v>
      </c>
      <c r="P315" s="60">
        <f t="shared" si="102"/>
        <v>5</v>
      </c>
      <c r="Q315" s="59">
        <f t="shared" si="103"/>
        <v>0</v>
      </c>
      <c r="R315" s="59">
        <f t="shared" si="104"/>
        <v>0</v>
      </c>
      <c r="S315" s="59">
        <f t="shared" si="105"/>
        <v>0</v>
      </c>
      <c r="T315" s="59">
        <f t="shared" si="106"/>
        <v>0</v>
      </c>
      <c r="U315" s="59">
        <f t="shared" si="107"/>
        <v>108</v>
      </c>
      <c r="V315" s="59">
        <f t="shared" si="108"/>
        <v>54</v>
      </c>
      <c r="W315" s="61" t="str">
        <f t="shared" si="109"/>
        <v/>
      </c>
    </row>
    <row r="316" spans="1:23">
      <c r="A316" s="55" t="s">
        <v>188</v>
      </c>
      <c r="B316" s="62" t="s">
        <v>189</v>
      </c>
      <c r="C316" s="63" t="s">
        <v>58</v>
      </c>
      <c r="D316" s="58">
        <v>30</v>
      </c>
      <c r="E316" s="58"/>
      <c r="F316" s="58">
        <v>38</v>
      </c>
      <c r="G316" s="58"/>
      <c r="H316" s="58"/>
      <c r="I316" s="58">
        <v>29</v>
      </c>
      <c r="J316" s="58"/>
      <c r="K316" s="58"/>
      <c r="L316" s="58"/>
      <c r="M316" s="58"/>
      <c r="N316" s="58"/>
      <c r="O316" s="59">
        <f t="shared" si="101"/>
        <v>97</v>
      </c>
      <c r="P316" s="60">
        <f t="shared" si="102"/>
        <v>3</v>
      </c>
      <c r="Q316" s="59">
        <f t="shared" si="103"/>
        <v>0</v>
      </c>
      <c r="R316" s="59">
        <f t="shared" si="104"/>
        <v>0</v>
      </c>
      <c r="S316" s="59">
        <f t="shared" si="105"/>
        <v>0</v>
      </c>
      <c r="T316" s="59">
        <f t="shared" si="106"/>
        <v>0</v>
      </c>
      <c r="U316" s="59">
        <f t="shared" si="107"/>
        <v>97</v>
      </c>
      <c r="V316" s="59">
        <f t="shared" si="108"/>
        <v>55</v>
      </c>
      <c r="W316" s="61" t="str">
        <f t="shared" si="109"/>
        <v/>
      </c>
    </row>
    <row r="317" spans="1:23">
      <c r="A317" s="55" t="s">
        <v>161</v>
      </c>
      <c r="B317" s="62" t="s">
        <v>162</v>
      </c>
      <c r="C317" s="63" t="s">
        <v>146</v>
      </c>
      <c r="D317" s="58">
        <v>36</v>
      </c>
      <c r="E317" s="58"/>
      <c r="F317" s="58">
        <v>27</v>
      </c>
      <c r="G317" s="58"/>
      <c r="H317" s="58"/>
      <c r="I317" s="58">
        <v>34</v>
      </c>
      <c r="J317" s="58"/>
      <c r="K317" s="58"/>
      <c r="L317" s="58"/>
      <c r="M317" s="58"/>
      <c r="N317" s="58"/>
      <c r="O317" s="59">
        <f t="shared" si="101"/>
        <v>97</v>
      </c>
      <c r="P317" s="60">
        <f t="shared" si="102"/>
        <v>3</v>
      </c>
      <c r="Q317" s="59">
        <f t="shared" si="103"/>
        <v>0</v>
      </c>
      <c r="R317" s="59">
        <f t="shared" si="104"/>
        <v>0</v>
      </c>
      <c r="S317" s="59">
        <f t="shared" si="105"/>
        <v>0</v>
      </c>
      <c r="T317" s="59">
        <f t="shared" si="106"/>
        <v>0</v>
      </c>
      <c r="U317" s="59">
        <f t="shared" si="107"/>
        <v>97</v>
      </c>
      <c r="V317" s="59">
        <f t="shared" si="108"/>
        <v>55</v>
      </c>
      <c r="W317" s="61" t="str">
        <f t="shared" si="109"/>
        <v/>
      </c>
    </row>
    <row r="318" spans="1:23">
      <c r="A318" s="55" t="s">
        <v>190</v>
      </c>
      <c r="B318" s="62" t="s">
        <v>191</v>
      </c>
      <c r="C318" s="63" t="s">
        <v>42</v>
      </c>
      <c r="D318" s="58"/>
      <c r="E318" s="58"/>
      <c r="F318" s="58">
        <v>33</v>
      </c>
      <c r="G318" s="58">
        <v>28</v>
      </c>
      <c r="H318" s="58"/>
      <c r="I318" s="58">
        <v>24</v>
      </c>
      <c r="J318" s="58"/>
      <c r="K318" s="58"/>
      <c r="L318" s="58"/>
      <c r="M318" s="58"/>
      <c r="N318" s="58"/>
      <c r="O318" s="59">
        <f t="shared" si="101"/>
        <v>85</v>
      </c>
      <c r="P318" s="60">
        <f t="shared" si="102"/>
        <v>3</v>
      </c>
      <c r="Q318" s="59">
        <f t="shared" si="103"/>
        <v>0</v>
      </c>
      <c r="R318" s="59">
        <f t="shared" si="104"/>
        <v>0</v>
      </c>
      <c r="S318" s="59">
        <f t="shared" si="105"/>
        <v>0</v>
      </c>
      <c r="T318" s="59">
        <f t="shared" si="106"/>
        <v>0</v>
      </c>
      <c r="U318" s="59">
        <f t="shared" si="107"/>
        <v>85</v>
      </c>
      <c r="V318" s="59">
        <f t="shared" si="108"/>
        <v>57</v>
      </c>
      <c r="W318" s="61" t="str">
        <f t="shared" si="109"/>
        <v/>
      </c>
    </row>
    <row r="319" spans="1:23">
      <c r="A319" s="55" t="s">
        <v>203</v>
      </c>
      <c r="B319" s="62" t="s">
        <v>170</v>
      </c>
      <c r="C319" s="63" t="s">
        <v>86</v>
      </c>
      <c r="D319" s="58">
        <v>27</v>
      </c>
      <c r="E319" s="58"/>
      <c r="F319" s="58">
        <v>27</v>
      </c>
      <c r="G319" s="58">
        <v>21</v>
      </c>
      <c r="H319" s="58"/>
      <c r="I319" s="58"/>
      <c r="J319" s="58"/>
      <c r="K319" s="58"/>
      <c r="L319" s="58"/>
      <c r="M319" s="58"/>
      <c r="N319" s="58"/>
      <c r="O319" s="59">
        <f t="shared" si="101"/>
        <v>75</v>
      </c>
      <c r="P319" s="60">
        <f t="shared" si="102"/>
        <v>3</v>
      </c>
      <c r="Q319" s="59">
        <f t="shared" si="103"/>
        <v>0</v>
      </c>
      <c r="R319" s="59">
        <f t="shared" si="104"/>
        <v>0</v>
      </c>
      <c r="S319" s="59">
        <f t="shared" si="105"/>
        <v>0</v>
      </c>
      <c r="T319" s="59">
        <f t="shared" si="106"/>
        <v>0</v>
      </c>
      <c r="U319" s="59">
        <f t="shared" si="107"/>
        <v>75</v>
      </c>
      <c r="V319" s="59">
        <f t="shared" si="108"/>
        <v>58</v>
      </c>
      <c r="W319" s="61" t="str">
        <f t="shared" si="109"/>
        <v/>
      </c>
    </row>
    <row r="320" spans="1:23">
      <c r="A320" s="55" t="s">
        <v>194</v>
      </c>
      <c r="B320" s="62" t="s">
        <v>195</v>
      </c>
      <c r="C320" s="63" t="s">
        <v>42</v>
      </c>
      <c r="D320" s="58"/>
      <c r="E320" s="58"/>
      <c r="F320" s="58"/>
      <c r="G320" s="58">
        <v>31</v>
      </c>
      <c r="H320" s="58">
        <v>34</v>
      </c>
      <c r="I320" s="58"/>
      <c r="J320" s="58"/>
      <c r="K320" s="58"/>
      <c r="L320" s="58"/>
      <c r="M320" s="58"/>
      <c r="N320" s="58"/>
      <c r="O320" s="59">
        <f t="shared" si="101"/>
        <v>65</v>
      </c>
      <c r="P320" s="60">
        <f t="shared" si="102"/>
        <v>2</v>
      </c>
      <c r="Q320" s="59">
        <f t="shared" si="103"/>
        <v>0</v>
      </c>
      <c r="R320" s="59">
        <f t="shared" si="104"/>
        <v>0</v>
      </c>
      <c r="S320" s="59">
        <f t="shared" si="105"/>
        <v>0</v>
      </c>
      <c r="T320" s="59">
        <f t="shared" si="106"/>
        <v>0</v>
      </c>
      <c r="U320" s="59">
        <f t="shared" si="107"/>
        <v>65</v>
      </c>
      <c r="V320" s="59">
        <f t="shared" si="108"/>
        <v>59</v>
      </c>
      <c r="W320" s="61" t="str">
        <f t="shared" si="109"/>
        <v/>
      </c>
    </row>
    <row r="321" spans="1:23">
      <c r="A321" s="55" t="s">
        <v>204</v>
      </c>
      <c r="B321" s="62" t="s">
        <v>132</v>
      </c>
      <c r="C321" s="63" t="s">
        <v>156</v>
      </c>
      <c r="D321" s="58">
        <v>32</v>
      </c>
      <c r="E321" s="58">
        <v>0</v>
      </c>
      <c r="F321" s="58">
        <v>0</v>
      </c>
      <c r="G321" s="58"/>
      <c r="H321" s="58"/>
      <c r="I321" s="58">
        <v>28</v>
      </c>
      <c r="J321" s="58">
        <v>0</v>
      </c>
      <c r="K321" s="58"/>
      <c r="L321" s="58"/>
      <c r="M321" s="58"/>
      <c r="N321" s="58"/>
      <c r="O321" s="59">
        <f t="shared" si="101"/>
        <v>60</v>
      </c>
      <c r="P321" s="60">
        <f t="shared" si="102"/>
        <v>5</v>
      </c>
      <c r="Q321" s="59">
        <f t="shared" si="103"/>
        <v>0</v>
      </c>
      <c r="R321" s="59">
        <f t="shared" si="104"/>
        <v>0</v>
      </c>
      <c r="S321" s="59">
        <f t="shared" si="105"/>
        <v>0</v>
      </c>
      <c r="T321" s="59">
        <f t="shared" si="106"/>
        <v>0</v>
      </c>
      <c r="U321" s="59">
        <f t="shared" si="107"/>
        <v>60</v>
      </c>
      <c r="V321" s="59">
        <f t="shared" si="108"/>
        <v>60</v>
      </c>
      <c r="W321" s="61" t="str">
        <f t="shared" si="109"/>
        <v/>
      </c>
    </row>
    <row r="322" spans="1:23">
      <c r="A322" s="55" t="s">
        <v>182</v>
      </c>
      <c r="B322" s="62" t="s">
        <v>183</v>
      </c>
      <c r="C322" s="63" t="s">
        <v>58</v>
      </c>
      <c r="D322" s="58"/>
      <c r="E322" s="58"/>
      <c r="F322" s="58"/>
      <c r="G322" s="58">
        <v>29</v>
      </c>
      <c r="H322" s="58"/>
      <c r="I322" s="58"/>
      <c r="J322" s="58">
        <v>29</v>
      </c>
      <c r="K322" s="58"/>
      <c r="L322" s="58"/>
      <c r="M322" s="58"/>
      <c r="N322" s="58"/>
      <c r="O322" s="59">
        <f t="shared" si="101"/>
        <v>58</v>
      </c>
      <c r="P322" s="60">
        <f t="shared" si="102"/>
        <v>2</v>
      </c>
      <c r="Q322" s="59">
        <f t="shared" si="103"/>
        <v>0</v>
      </c>
      <c r="R322" s="59">
        <f t="shared" si="104"/>
        <v>0</v>
      </c>
      <c r="S322" s="59">
        <f t="shared" si="105"/>
        <v>0</v>
      </c>
      <c r="T322" s="59">
        <f t="shared" si="106"/>
        <v>0</v>
      </c>
      <c r="U322" s="59">
        <f t="shared" si="107"/>
        <v>58</v>
      </c>
      <c r="V322" s="59">
        <f t="shared" si="108"/>
        <v>61</v>
      </c>
      <c r="W322" s="61" t="str">
        <f t="shared" si="109"/>
        <v/>
      </c>
    </row>
    <row r="323" spans="1:23">
      <c r="A323" s="55" t="s">
        <v>201</v>
      </c>
      <c r="B323" s="62" t="s">
        <v>119</v>
      </c>
      <c r="C323" s="63" t="s">
        <v>61</v>
      </c>
      <c r="D323" s="58"/>
      <c r="E323" s="58"/>
      <c r="F323" s="58">
        <v>37</v>
      </c>
      <c r="G323" s="58">
        <v>19</v>
      </c>
      <c r="H323" s="58"/>
      <c r="I323" s="58"/>
      <c r="J323" s="58"/>
      <c r="K323" s="58"/>
      <c r="L323" s="58">
        <v>0</v>
      </c>
      <c r="M323" s="58"/>
      <c r="N323" s="58"/>
      <c r="O323" s="59">
        <f t="shared" si="101"/>
        <v>56</v>
      </c>
      <c r="P323" s="60">
        <f t="shared" si="102"/>
        <v>3</v>
      </c>
      <c r="Q323" s="59">
        <f t="shared" si="103"/>
        <v>0</v>
      </c>
      <c r="R323" s="59">
        <f t="shared" si="104"/>
        <v>0</v>
      </c>
      <c r="S323" s="59">
        <f t="shared" si="105"/>
        <v>0</v>
      </c>
      <c r="T323" s="59">
        <f t="shared" si="106"/>
        <v>0</v>
      </c>
      <c r="U323" s="59">
        <f t="shared" si="107"/>
        <v>56</v>
      </c>
      <c r="V323" s="59">
        <f t="shared" si="108"/>
        <v>62</v>
      </c>
      <c r="W323" s="61" t="str">
        <f t="shared" si="109"/>
        <v/>
      </c>
    </row>
    <row r="324" spans="1:23">
      <c r="A324" s="55" t="s">
        <v>196</v>
      </c>
      <c r="B324" s="62" t="s">
        <v>94</v>
      </c>
      <c r="C324" s="63" t="s">
        <v>197</v>
      </c>
      <c r="D324" s="58">
        <v>24</v>
      </c>
      <c r="E324" s="58"/>
      <c r="F324" s="58">
        <v>0</v>
      </c>
      <c r="G324" s="58"/>
      <c r="H324" s="58"/>
      <c r="I324" s="58">
        <v>23</v>
      </c>
      <c r="J324" s="58"/>
      <c r="K324" s="58"/>
      <c r="L324" s="58"/>
      <c r="M324" s="58"/>
      <c r="N324" s="58"/>
      <c r="O324" s="59">
        <f t="shared" si="101"/>
        <v>47</v>
      </c>
      <c r="P324" s="60">
        <f t="shared" si="102"/>
        <v>3</v>
      </c>
      <c r="Q324" s="59">
        <f t="shared" si="103"/>
        <v>0</v>
      </c>
      <c r="R324" s="59">
        <f t="shared" si="104"/>
        <v>0</v>
      </c>
      <c r="S324" s="59">
        <f t="shared" si="105"/>
        <v>0</v>
      </c>
      <c r="T324" s="59">
        <f t="shared" si="106"/>
        <v>0</v>
      </c>
      <c r="U324" s="59">
        <f t="shared" si="107"/>
        <v>47</v>
      </c>
      <c r="V324" s="59">
        <f t="shared" si="108"/>
        <v>63</v>
      </c>
      <c r="W324" s="61" t="str">
        <f t="shared" si="109"/>
        <v/>
      </c>
    </row>
    <row r="325" spans="1:23">
      <c r="A325" s="55" t="s">
        <v>84</v>
      </c>
      <c r="B325" s="62" t="s">
        <v>202</v>
      </c>
      <c r="C325" s="63" t="s">
        <v>197</v>
      </c>
      <c r="D325" s="58">
        <v>38</v>
      </c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9">
        <f t="shared" si="101"/>
        <v>38</v>
      </c>
      <c r="P325" s="60">
        <f t="shared" si="102"/>
        <v>1</v>
      </c>
      <c r="Q325" s="59">
        <f t="shared" si="103"/>
        <v>0</v>
      </c>
      <c r="R325" s="59">
        <f t="shared" si="104"/>
        <v>0</v>
      </c>
      <c r="S325" s="59">
        <f t="shared" si="105"/>
        <v>0</v>
      </c>
      <c r="T325" s="59">
        <f t="shared" si="106"/>
        <v>0</v>
      </c>
      <c r="U325" s="59">
        <f t="shared" si="107"/>
        <v>38</v>
      </c>
      <c r="V325" s="59">
        <f t="shared" si="108"/>
        <v>64</v>
      </c>
      <c r="W325" s="61" t="str">
        <f t="shared" si="109"/>
        <v/>
      </c>
    </row>
    <row r="326" spans="1:23">
      <c r="A326" s="55" t="s">
        <v>200</v>
      </c>
      <c r="B326" s="62" t="s">
        <v>110</v>
      </c>
      <c r="C326" s="63" t="s">
        <v>58</v>
      </c>
      <c r="D326" s="58"/>
      <c r="E326" s="58"/>
      <c r="F326" s="58">
        <v>34</v>
      </c>
      <c r="G326" s="58"/>
      <c r="H326" s="58">
        <v>0</v>
      </c>
      <c r="I326" s="58"/>
      <c r="J326" s="58"/>
      <c r="K326" s="58"/>
      <c r="L326" s="58"/>
      <c r="M326" s="58"/>
      <c r="N326" s="58"/>
      <c r="O326" s="59">
        <f t="shared" ref="O326:O357" si="110">SUM(D326:N326)</f>
        <v>34</v>
      </c>
      <c r="P326" s="60">
        <f t="shared" ref="P326:P332" si="111">COUNT(D326:N326)</f>
        <v>2</v>
      </c>
      <c r="Q326" s="59">
        <f t="shared" ref="Q326:Q357" si="112">IF(P326&lt;9,0,SMALL(D326:N326,1))</f>
        <v>0</v>
      </c>
      <c r="R326" s="59">
        <f t="shared" ref="R326:R332" si="113">IF(P326&lt;10,0,SMALL(D326:N326,2))</f>
        <v>0</v>
      </c>
      <c r="S326" s="59">
        <f t="shared" ref="S326:S332" si="114">IF(P326&lt;11,0,SMALL(D326:N326,3))</f>
        <v>0</v>
      </c>
      <c r="T326" s="59">
        <f t="shared" ref="T326:T332" si="115">IF(P326&lt;12,0,+SMALL(D326:N326,4))</f>
        <v>0</v>
      </c>
      <c r="U326" s="59">
        <f t="shared" ref="U326:U357" si="116">IF(EXCLUS=4,O326-Q326-R326-S326-T326,IF(EXCLUS=3,O326-Q326-R326-S326,IF(EXCLUS=2,O326-Q326-R326,IF(EXCLUS=1,O326-Q326))))</f>
        <v>34</v>
      </c>
      <c r="V326" s="59">
        <f t="shared" ref="V326:V357" si="117">+IF(+COUNT(D326:N326)&gt;0,RANK(U326,$U$262:$U$333,0),"")</f>
        <v>65</v>
      </c>
      <c r="W326" s="61" t="str">
        <f t="shared" ref="W326:W332" si="118">IF(P326&gt;MAXCOMPET-1,1,"")</f>
        <v/>
      </c>
    </row>
    <row r="327" spans="1:23">
      <c r="A327" s="55" t="s">
        <v>205</v>
      </c>
      <c r="B327" s="62" t="s">
        <v>108</v>
      </c>
      <c r="C327" s="63" t="s">
        <v>42</v>
      </c>
      <c r="D327" s="58">
        <v>15</v>
      </c>
      <c r="E327" s="58"/>
      <c r="F327" s="58"/>
      <c r="G327" s="58"/>
      <c r="H327" s="58"/>
      <c r="I327" s="58"/>
      <c r="J327" s="58"/>
      <c r="K327" s="58"/>
      <c r="L327" s="58">
        <v>0</v>
      </c>
      <c r="M327" s="58"/>
      <c r="N327" s="58"/>
      <c r="O327" s="59">
        <f t="shared" si="110"/>
        <v>15</v>
      </c>
      <c r="P327" s="60">
        <f t="shared" si="111"/>
        <v>2</v>
      </c>
      <c r="Q327" s="59">
        <f t="shared" si="112"/>
        <v>0</v>
      </c>
      <c r="R327" s="59">
        <f t="shared" si="113"/>
        <v>0</v>
      </c>
      <c r="S327" s="59">
        <f t="shared" si="114"/>
        <v>0</v>
      </c>
      <c r="T327" s="59">
        <f t="shared" si="115"/>
        <v>0</v>
      </c>
      <c r="U327" s="59">
        <f t="shared" si="116"/>
        <v>15</v>
      </c>
      <c r="V327" s="59">
        <f t="shared" si="117"/>
        <v>66</v>
      </c>
      <c r="W327" s="61" t="str">
        <f t="shared" si="118"/>
        <v/>
      </c>
    </row>
    <row r="328" spans="1:23">
      <c r="A328" s="55" t="s">
        <v>206</v>
      </c>
      <c r="B328" s="62" t="s">
        <v>207</v>
      </c>
      <c r="C328" s="63" t="s">
        <v>187</v>
      </c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9">
        <f t="shared" si="110"/>
        <v>0</v>
      </c>
      <c r="P328" s="60">
        <f t="shared" si="111"/>
        <v>0</v>
      </c>
      <c r="Q328" s="59">
        <f t="shared" si="112"/>
        <v>0</v>
      </c>
      <c r="R328" s="59">
        <f t="shared" si="113"/>
        <v>0</v>
      </c>
      <c r="S328" s="59">
        <f t="shared" si="114"/>
        <v>0</v>
      </c>
      <c r="T328" s="59">
        <f t="shared" si="115"/>
        <v>0</v>
      </c>
      <c r="U328" s="59">
        <f t="shared" si="116"/>
        <v>0</v>
      </c>
      <c r="V328" s="59" t="str">
        <f t="shared" si="117"/>
        <v/>
      </c>
      <c r="W328" s="61" t="str">
        <f t="shared" si="118"/>
        <v/>
      </c>
    </row>
    <row r="329" spans="1:23">
      <c r="A329" s="55" t="s">
        <v>208</v>
      </c>
      <c r="B329" s="62" t="s">
        <v>85</v>
      </c>
      <c r="C329" s="63" t="s">
        <v>61</v>
      </c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9">
        <f t="shared" si="110"/>
        <v>0</v>
      </c>
      <c r="P329" s="60">
        <f t="shared" si="111"/>
        <v>0</v>
      </c>
      <c r="Q329" s="59">
        <f t="shared" si="112"/>
        <v>0</v>
      </c>
      <c r="R329" s="59">
        <f t="shared" si="113"/>
        <v>0</v>
      </c>
      <c r="S329" s="59">
        <f t="shared" si="114"/>
        <v>0</v>
      </c>
      <c r="T329" s="59">
        <f t="shared" si="115"/>
        <v>0</v>
      </c>
      <c r="U329" s="59">
        <f t="shared" si="116"/>
        <v>0</v>
      </c>
      <c r="V329" s="59" t="str">
        <f t="shared" si="117"/>
        <v/>
      </c>
      <c r="W329" s="61" t="str">
        <f t="shared" si="118"/>
        <v/>
      </c>
    </row>
    <row r="330" spans="1:23">
      <c r="A330" s="55" t="s">
        <v>144</v>
      </c>
      <c r="B330" s="62" t="s">
        <v>209</v>
      </c>
      <c r="C330" s="63" t="s">
        <v>156</v>
      </c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9">
        <f t="shared" si="110"/>
        <v>0</v>
      </c>
      <c r="P330" s="60">
        <f t="shared" si="111"/>
        <v>0</v>
      </c>
      <c r="Q330" s="59">
        <f t="shared" si="112"/>
        <v>0</v>
      </c>
      <c r="R330" s="59">
        <f t="shared" si="113"/>
        <v>0</v>
      </c>
      <c r="S330" s="59">
        <f t="shared" si="114"/>
        <v>0</v>
      </c>
      <c r="T330" s="59">
        <f t="shared" si="115"/>
        <v>0</v>
      </c>
      <c r="U330" s="59">
        <f t="shared" si="116"/>
        <v>0</v>
      </c>
      <c r="V330" s="59" t="str">
        <f t="shared" si="117"/>
        <v/>
      </c>
      <c r="W330" s="61" t="str">
        <f t="shared" si="118"/>
        <v/>
      </c>
    </row>
    <row r="331" spans="1:23">
      <c r="A331" s="55" t="s">
        <v>210</v>
      </c>
      <c r="B331" s="62" t="s">
        <v>211</v>
      </c>
      <c r="C331" s="63" t="s">
        <v>42</v>
      </c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9">
        <f t="shared" si="110"/>
        <v>0</v>
      </c>
      <c r="P331" s="60">
        <f t="shared" si="111"/>
        <v>0</v>
      </c>
      <c r="Q331" s="59">
        <f t="shared" si="112"/>
        <v>0</v>
      </c>
      <c r="R331" s="59">
        <f t="shared" si="113"/>
        <v>0</v>
      </c>
      <c r="S331" s="59">
        <f t="shared" si="114"/>
        <v>0</v>
      </c>
      <c r="T331" s="59">
        <f t="shared" si="115"/>
        <v>0</v>
      </c>
      <c r="U331" s="59">
        <f t="shared" si="116"/>
        <v>0</v>
      </c>
      <c r="V331" s="59" t="str">
        <f t="shared" si="117"/>
        <v/>
      </c>
      <c r="W331" s="61" t="str">
        <f t="shared" si="118"/>
        <v/>
      </c>
    </row>
    <row r="332" spans="1:23">
      <c r="A332" s="55" t="s">
        <v>212</v>
      </c>
      <c r="B332" s="62" t="s">
        <v>108</v>
      </c>
      <c r="C332" s="63" t="s">
        <v>168</v>
      </c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9">
        <f t="shared" si="110"/>
        <v>0</v>
      </c>
      <c r="P332" s="60">
        <f t="shared" si="111"/>
        <v>0</v>
      </c>
      <c r="Q332" s="59">
        <f t="shared" si="112"/>
        <v>0</v>
      </c>
      <c r="R332" s="59">
        <f t="shared" si="113"/>
        <v>0</v>
      </c>
      <c r="S332" s="59">
        <f t="shared" si="114"/>
        <v>0</v>
      </c>
      <c r="T332" s="59">
        <f t="shared" si="115"/>
        <v>0</v>
      </c>
      <c r="U332" s="59">
        <f t="shared" si="116"/>
        <v>0</v>
      </c>
      <c r="V332" s="59" t="str">
        <f t="shared" si="117"/>
        <v/>
      </c>
      <c r="W332" s="61" t="str">
        <f t="shared" si="118"/>
        <v/>
      </c>
    </row>
    <row r="333" spans="1:23">
      <c r="A333" s="55"/>
      <c r="B333" s="62"/>
      <c r="C333" s="63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9"/>
      <c r="P333" s="60"/>
      <c r="Q333" s="59"/>
      <c r="R333" s="59"/>
      <c r="S333" s="59"/>
      <c r="T333" s="59"/>
      <c r="U333" s="59"/>
      <c r="V333" s="59"/>
      <c r="W333" s="61"/>
    </row>
    <row r="334" spans="1:23" ht="15.75">
      <c r="A334" s="67">
        <f>COUNTIF($A$262:$A$333,"&gt;&lt;")</f>
        <v>71</v>
      </c>
      <c r="B334" s="67">
        <f>COUNTIF($B$262:$B$333,"&gt;&lt;")</f>
        <v>71</v>
      </c>
      <c r="C334" s="67">
        <f>COUNTIF($C$262:$C$333,"&gt;&lt;")</f>
        <v>71</v>
      </c>
      <c r="D334" s="67">
        <f t="shared" ref="D334:N334" si="119">COUNTIF(D$262:D$333,"=0")+COUNTIF(D$262:D$333,"&gt;0")</f>
        <v>51</v>
      </c>
      <c r="E334" s="67">
        <f t="shared" si="119"/>
        <v>40</v>
      </c>
      <c r="F334" s="67">
        <f t="shared" si="119"/>
        <v>53</v>
      </c>
      <c r="G334" s="67">
        <f t="shared" si="119"/>
        <v>51</v>
      </c>
      <c r="H334" s="67">
        <f t="shared" si="119"/>
        <v>47</v>
      </c>
      <c r="I334" s="67">
        <f t="shared" si="119"/>
        <v>48</v>
      </c>
      <c r="J334" s="67">
        <f t="shared" si="119"/>
        <v>44</v>
      </c>
      <c r="K334" s="67">
        <f t="shared" si="119"/>
        <v>37</v>
      </c>
      <c r="L334" s="67">
        <f t="shared" si="119"/>
        <v>35</v>
      </c>
      <c r="M334" s="67">
        <f t="shared" si="119"/>
        <v>24</v>
      </c>
      <c r="N334" s="67">
        <f t="shared" si="119"/>
        <v>34</v>
      </c>
      <c r="O334" s="59"/>
      <c r="P334" s="59"/>
      <c r="Q334" s="59"/>
      <c r="R334" s="59"/>
      <c r="S334" s="59"/>
      <c r="T334" s="59"/>
      <c r="U334" s="59"/>
      <c r="V334" s="111" t="s">
        <v>10</v>
      </c>
      <c r="W334" s="61"/>
    </row>
    <row r="335" spans="1:23">
      <c r="A335" s="69"/>
      <c r="B335" s="70"/>
      <c r="C335" s="71"/>
      <c r="D335" s="72">
        <f t="shared" ref="D335:N335" si="120">IF(D334&gt;0,D334/$A334,0)</f>
        <v>0.71830985915492962</v>
      </c>
      <c r="E335" s="72">
        <f t="shared" si="120"/>
        <v>0.56338028169014087</v>
      </c>
      <c r="F335" s="72">
        <f t="shared" si="120"/>
        <v>0.74647887323943662</v>
      </c>
      <c r="G335" s="72">
        <f t="shared" si="120"/>
        <v>0.71830985915492962</v>
      </c>
      <c r="H335" s="72">
        <f t="shared" si="120"/>
        <v>0.6619718309859155</v>
      </c>
      <c r="I335" s="72">
        <f t="shared" si="120"/>
        <v>0.676056338028169</v>
      </c>
      <c r="J335" s="72">
        <f t="shared" si="120"/>
        <v>0.61971830985915488</v>
      </c>
      <c r="K335" s="72">
        <f t="shared" si="120"/>
        <v>0.52112676056338025</v>
      </c>
      <c r="L335" s="72">
        <f t="shared" si="120"/>
        <v>0.49295774647887325</v>
      </c>
      <c r="M335" s="72">
        <f t="shared" si="120"/>
        <v>0.3380281690140845</v>
      </c>
      <c r="N335" s="72">
        <f t="shared" si="120"/>
        <v>0.47887323943661969</v>
      </c>
      <c r="O335" s="59"/>
      <c r="P335" s="59"/>
      <c r="Q335" s="59"/>
      <c r="R335" s="59"/>
      <c r="S335" s="59"/>
      <c r="T335" s="59"/>
      <c r="U335" s="59"/>
      <c r="V335" s="59"/>
      <c r="W335" s="61"/>
    </row>
    <row r="336" spans="1:23">
      <c r="A336" s="73"/>
      <c r="B336" s="74"/>
      <c r="C336" s="75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61"/>
    </row>
    <row r="337" spans="1:23" ht="15.75">
      <c r="A337" s="77" t="s">
        <v>87</v>
      </c>
      <c r="B337" s="78" t="s">
        <v>338</v>
      </c>
      <c r="C337" s="79" t="s">
        <v>13</v>
      </c>
      <c r="D337" s="79" t="s">
        <v>304</v>
      </c>
      <c r="E337" s="80"/>
      <c r="F337" s="80"/>
      <c r="G337" s="80"/>
      <c r="H337" s="80"/>
      <c r="I337" s="80"/>
      <c r="J337" s="80"/>
      <c r="K337" s="80"/>
      <c r="L337" s="80"/>
      <c r="M337" s="79"/>
      <c r="N337" s="79"/>
      <c r="O337" s="81"/>
      <c r="P337" s="81"/>
      <c r="Q337" s="81"/>
      <c r="R337" s="81"/>
      <c r="S337" s="81"/>
      <c r="T337" s="81"/>
      <c r="U337" s="81"/>
      <c r="V337" s="81"/>
      <c r="W337" s="105">
        <f>COUNTIF(W339:W412,"1")</f>
        <v>21</v>
      </c>
    </row>
    <row r="338" spans="1:23" ht="75.75">
      <c r="A338" s="47" t="s">
        <v>88</v>
      </c>
      <c r="B338" s="112" t="s">
        <v>16</v>
      </c>
      <c r="C338" s="113" t="s">
        <v>17</v>
      </c>
      <c r="D338" s="50" t="s">
        <v>18</v>
      </c>
      <c r="E338" s="50" t="s">
        <v>19</v>
      </c>
      <c r="F338" s="50" t="s">
        <v>20</v>
      </c>
      <c r="G338" s="50" t="s">
        <v>21</v>
      </c>
      <c r="H338" s="50" t="s">
        <v>22</v>
      </c>
      <c r="I338" s="50" t="s">
        <v>23</v>
      </c>
      <c r="J338" s="50" t="s">
        <v>24</v>
      </c>
      <c r="K338" s="51" t="s">
        <v>25</v>
      </c>
      <c r="L338" s="50" t="s">
        <v>26</v>
      </c>
      <c r="M338" s="50" t="s">
        <v>27</v>
      </c>
      <c r="N338" s="51" t="s">
        <v>20</v>
      </c>
      <c r="O338" s="114" t="s">
        <v>28</v>
      </c>
      <c r="P338" s="114" t="s">
        <v>29</v>
      </c>
      <c r="Q338" s="114" t="s">
        <v>30</v>
      </c>
      <c r="R338" s="114" t="s">
        <v>31</v>
      </c>
      <c r="S338" s="114" t="s">
        <v>32</v>
      </c>
      <c r="T338" s="114" t="s">
        <v>33</v>
      </c>
      <c r="U338" s="53" t="s">
        <v>34</v>
      </c>
      <c r="V338" s="52" t="s">
        <v>35</v>
      </c>
      <c r="W338" s="114" t="s">
        <v>36</v>
      </c>
    </row>
    <row r="339" spans="1:23">
      <c r="A339" s="55" t="s">
        <v>214</v>
      </c>
      <c r="B339" s="62" t="s">
        <v>85</v>
      </c>
      <c r="C339" s="57" t="s">
        <v>42</v>
      </c>
      <c r="D339" s="58">
        <v>40</v>
      </c>
      <c r="E339" s="58">
        <v>33</v>
      </c>
      <c r="F339" s="58">
        <v>38</v>
      </c>
      <c r="G339" s="58">
        <v>24</v>
      </c>
      <c r="H339" s="58">
        <v>38</v>
      </c>
      <c r="I339" s="58">
        <v>37</v>
      </c>
      <c r="J339" s="58">
        <v>39</v>
      </c>
      <c r="K339" s="58">
        <v>24</v>
      </c>
      <c r="L339" s="58">
        <v>0</v>
      </c>
      <c r="M339" s="58">
        <v>41</v>
      </c>
      <c r="N339" s="58">
        <v>25</v>
      </c>
      <c r="O339" s="59">
        <f t="shared" ref="O339:O370" si="121">SUM(D339:N339)</f>
        <v>339</v>
      </c>
      <c r="P339" s="60">
        <f t="shared" ref="P339:P370" si="122">COUNT(D339:N339)</f>
        <v>11</v>
      </c>
      <c r="Q339" s="59">
        <f t="shared" ref="Q339:Q370" si="123">IF(P339&lt;9,0,SMALL(D339:N339,1))</f>
        <v>0</v>
      </c>
      <c r="R339" s="59">
        <f t="shared" ref="R339:R370" si="124">IF(P339&lt;10,0,SMALL(D339:N339,2))</f>
        <v>24</v>
      </c>
      <c r="S339" s="59">
        <f t="shared" ref="S339:S370" si="125">IF(P339&lt;11,0,SMALL(D339:N339,3))</f>
        <v>24</v>
      </c>
      <c r="T339" s="59">
        <f t="shared" ref="T339:T370" si="126">IF(P339&lt;12,0,+SMALL(D339:N339,4))</f>
        <v>0</v>
      </c>
      <c r="U339" s="59">
        <f t="shared" ref="U339:U370" si="127">IF(EXCLUS=4,O339-Q339-R339-S339-T339,IF(EXCLUS=3,O339-Q339-R339-S339,IF(EXCLUS=2,O339-Q339-R339,IF(EXCLUS=1,O339-Q339))))</f>
        <v>291</v>
      </c>
      <c r="V339" s="59">
        <f t="shared" ref="V339:V370" si="128">+IF(+COUNT(D339:N339)&gt;0,RANK(U339,$U$339:$U$412,0),"")</f>
        <v>1</v>
      </c>
      <c r="W339" s="61">
        <f t="shared" ref="W339:W370" si="129">IF(P339&gt;MAXCOMPET-1,1,"")</f>
        <v>1</v>
      </c>
    </row>
    <row r="340" spans="1:23">
      <c r="A340" s="55" t="s">
        <v>215</v>
      </c>
      <c r="B340" s="62" t="s">
        <v>216</v>
      </c>
      <c r="C340" s="57" t="s">
        <v>45</v>
      </c>
      <c r="D340" s="58">
        <v>37</v>
      </c>
      <c r="E340" s="58">
        <v>39</v>
      </c>
      <c r="F340" s="58">
        <v>30</v>
      </c>
      <c r="G340" s="58">
        <v>33</v>
      </c>
      <c r="H340" s="58">
        <v>29</v>
      </c>
      <c r="I340" s="58">
        <v>28</v>
      </c>
      <c r="J340" s="58">
        <v>39</v>
      </c>
      <c r="K340" s="58">
        <v>43</v>
      </c>
      <c r="L340" s="58">
        <v>0</v>
      </c>
      <c r="M340" s="58">
        <v>31</v>
      </c>
      <c r="N340" s="58">
        <v>31</v>
      </c>
      <c r="O340" s="59">
        <f t="shared" si="121"/>
        <v>340</v>
      </c>
      <c r="P340" s="60">
        <f t="shared" si="122"/>
        <v>11</v>
      </c>
      <c r="Q340" s="59">
        <f t="shared" si="123"/>
        <v>0</v>
      </c>
      <c r="R340" s="59">
        <f t="shared" si="124"/>
        <v>28</v>
      </c>
      <c r="S340" s="59">
        <f t="shared" si="125"/>
        <v>29</v>
      </c>
      <c r="T340" s="59">
        <f t="shared" si="126"/>
        <v>0</v>
      </c>
      <c r="U340" s="59">
        <f t="shared" si="127"/>
        <v>283</v>
      </c>
      <c r="V340" s="59">
        <f t="shared" si="128"/>
        <v>2</v>
      </c>
      <c r="W340" s="61">
        <f t="shared" si="129"/>
        <v>1</v>
      </c>
    </row>
    <row r="341" spans="1:23">
      <c r="A341" s="55" t="s">
        <v>220</v>
      </c>
      <c r="B341" s="62" t="s">
        <v>138</v>
      </c>
      <c r="C341" s="57" t="s">
        <v>42</v>
      </c>
      <c r="D341" s="58">
        <v>41</v>
      </c>
      <c r="E341" s="58">
        <v>37</v>
      </c>
      <c r="F341" s="58">
        <v>31</v>
      </c>
      <c r="G341" s="58">
        <v>19</v>
      </c>
      <c r="H341" s="58">
        <v>35</v>
      </c>
      <c r="I341" s="58">
        <v>35</v>
      </c>
      <c r="J341" s="58">
        <v>30</v>
      </c>
      <c r="K341" s="58">
        <v>34</v>
      </c>
      <c r="L341" s="58">
        <v>0</v>
      </c>
      <c r="M341" s="58"/>
      <c r="N341" s="58">
        <v>39</v>
      </c>
      <c r="O341" s="59">
        <f t="shared" si="121"/>
        <v>301</v>
      </c>
      <c r="P341" s="60">
        <f t="shared" si="122"/>
        <v>10</v>
      </c>
      <c r="Q341" s="59">
        <f t="shared" si="123"/>
        <v>0</v>
      </c>
      <c r="R341" s="59">
        <f t="shared" si="124"/>
        <v>19</v>
      </c>
      <c r="S341" s="59">
        <f t="shared" si="125"/>
        <v>0</v>
      </c>
      <c r="T341" s="59">
        <f t="shared" si="126"/>
        <v>0</v>
      </c>
      <c r="U341" s="59">
        <f t="shared" si="127"/>
        <v>282</v>
      </c>
      <c r="V341" s="59">
        <f t="shared" si="128"/>
        <v>3</v>
      </c>
      <c r="W341" s="61">
        <f t="shared" si="129"/>
        <v>1</v>
      </c>
    </row>
    <row r="342" spans="1:23">
      <c r="A342" s="55" t="s">
        <v>217</v>
      </c>
      <c r="B342" s="62" t="s">
        <v>119</v>
      </c>
      <c r="C342" s="57" t="s">
        <v>61</v>
      </c>
      <c r="D342" s="58">
        <v>33</v>
      </c>
      <c r="E342" s="58">
        <v>30</v>
      </c>
      <c r="F342" s="58">
        <v>35</v>
      </c>
      <c r="G342" s="58">
        <v>20</v>
      </c>
      <c r="H342" s="58">
        <v>33</v>
      </c>
      <c r="I342" s="58">
        <v>36</v>
      </c>
      <c r="J342" s="58">
        <v>35</v>
      </c>
      <c r="K342" s="58">
        <v>41</v>
      </c>
      <c r="L342" s="58">
        <v>0</v>
      </c>
      <c r="M342" s="58">
        <v>34</v>
      </c>
      <c r="N342" s="58">
        <v>26</v>
      </c>
      <c r="O342" s="59">
        <f t="shared" si="121"/>
        <v>323</v>
      </c>
      <c r="P342" s="60">
        <f t="shared" si="122"/>
        <v>11</v>
      </c>
      <c r="Q342" s="59">
        <f t="shared" si="123"/>
        <v>0</v>
      </c>
      <c r="R342" s="59">
        <f t="shared" si="124"/>
        <v>20</v>
      </c>
      <c r="S342" s="59">
        <f t="shared" si="125"/>
        <v>26</v>
      </c>
      <c r="T342" s="59">
        <f t="shared" si="126"/>
        <v>0</v>
      </c>
      <c r="U342" s="59">
        <f t="shared" si="127"/>
        <v>277</v>
      </c>
      <c r="V342" s="59">
        <f t="shared" si="128"/>
        <v>4</v>
      </c>
      <c r="W342" s="61">
        <f t="shared" si="129"/>
        <v>1</v>
      </c>
    </row>
    <row r="343" spans="1:23">
      <c r="A343" s="55" t="s">
        <v>227</v>
      </c>
      <c r="B343" s="62" t="s">
        <v>164</v>
      </c>
      <c r="C343" s="57" t="s">
        <v>98</v>
      </c>
      <c r="D343" s="58">
        <v>38</v>
      </c>
      <c r="E343" s="58">
        <v>34</v>
      </c>
      <c r="F343" s="58">
        <v>32</v>
      </c>
      <c r="G343" s="58">
        <v>26</v>
      </c>
      <c r="H343" s="58">
        <v>37</v>
      </c>
      <c r="I343" s="58">
        <v>34</v>
      </c>
      <c r="J343" s="58">
        <v>35</v>
      </c>
      <c r="K343" s="58">
        <v>37</v>
      </c>
      <c r="L343" s="58">
        <v>0</v>
      </c>
      <c r="M343" s="58"/>
      <c r="N343" s="58">
        <v>23</v>
      </c>
      <c r="O343" s="59">
        <f t="shared" si="121"/>
        <v>296</v>
      </c>
      <c r="P343" s="60">
        <f t="shared" si="122"/>
        <v>10</v>
      </c>
      <c r="Q343" s="59">
        <f t="shared" si="123"/>
        <v>0</v>
      </c>
      <c r="R343" s="59">
        <f t="shared" si="124"/>
        <v>23</v>
      </c>
      <c r="S343" s="59">
        <f t="shared" si="125"/>
        <v>0</v>
      </c>
      <c r="T343" s="59">
        <f t="shared" si="126"/>
        <v>0</v>
      </c>
      <c r="U343" s="59">
        <f t="shared" si="127"/>
        <v>273</v>
      </c>
      <c r="V343" s="59">
        <f t="shared" si="128"/>
        <v>5</v>
      </c>
      <c r="W343" s="61">
        <f t="shared" si="129"/>
        <v>1</v>
      </c>
    </row>
    <row r="344" spans="1:23">
      <c r="A344" s="55" t="s">
        <v>238</v>
      </c>
      <c r="B344" s="62" t="s">
        <v>239</v>
      </c>
      <c r="C344" s="57" t="s">
        <v>50</v>
      </c>
      <c r="D344" s="58">
        <v>33</v>
      </c>
      <c r="E344" s="58">
        <v>32</v>
      </c>
      <c r="F344" s="58">
        <v>43</v>
      </c>
      <c r="G344" s="58">
        <v>31</v>
      </c>
      <c r="H344" s="58">
        <v>37</v>
      </c>
      <c r="I344" s="58">
        <v>31</v>
      </c>
      <c r="J344" s="58">
        <v>33</v>
      </c>
      <c r="K344" s="58">
        <v>32</v>
      </c>
      <c r="L344" s="58">
        <v>0</v>
      </c>
      <c r="M344" s="58"/>
      <c r="N344" s="58"/>
      <c r="O344" s="59">
        <f t="shared" si="121"/>
        <v>272</v>
      </c>
      <c r="P344" s="60">
        <f t="shared" si="122"/>
        <v>9</v>
      </c>
      <c r="Q344" s="59">
        <f t="shared" si="123"/>
        <v>0</v>
      </c>
      <c r="R344" s="59">
        <f t="shared" si="124"/>
        <v>0</v>
      </c>
      <c r="S344" s="59">
        <f t="shared" si="125"/>
        <v>0</v>
      </c>
      <c r="T344" s="59">
        <f t="shared" si="126"/>
        <v>0</v>
      </c>
      <c r="U344" s="59">
        <f t="shared" si="127"/>
        <v>272</v>
      </c>
      <c r="V344" s="59">
        <f t="shared" si="128"/>
        <v>6</v>
      </c>
      <c r="W344" s="61">
        <f t="shared" si="129"/>
        <v>1</v>
      </c>
    </row>
    <row r="345" spans="1:23">
      <c r="A345" s="55" t="s">
        <v>221</v>
      </c>
      <c r="B345" s="62" t="s">
        <v>170</v>
      </c>
      <c r="C345" s="57" t="s">
        <v>77</v>
      </c>
      <c r="D345" s="58">
        <v>30</v>
      </c>
      <c r="E345" s="58">
        <v>41</v>
      </c>
      <c r="F345" s="58">
        <v>38</v>
      </c>
      <c r="G345" s="58">
        <v>24</v>
      </c>
      <c r="H345" s="58">
        <v>31</v>
      </c>
      <c r="I345" s="58">
        <v>33</v>
      </c>
      <c r="J345" s="58"/>
      <c r="K345" s="58">
        <v>25</v>
      </c>
      <c r="L345" s="58">
        <v>0</v>
      </c>
      <c r="M345" s="58">
        <v>38</v>
      </c>
      <c r="N345" s="58">
        <v>31</v>
      </c>
      <c r="O345" s="59">
        <f t="shared" si="121"/>
        <v>291</v>
      </c>
      <c r="P345" s="60">
        <f t="shared" si="122"/>
        <v>10</v>
      </c>
      <c r="Q345" s="59">
        <f t="shared" si="123"/>
        <v>0</v>
      </c>
      <c r="R345" s="59">
        <f t="shared" si="124"/>
        <v>24</v>
      </c>
      <c r="S345" s="59">
        <f t="shared" si="125"/>
        <v>0</v>
      </c>
      <c r="T345" s="59">
        <f t="shared" si="126"/>
        <v>0</v>
      </c>
      <c r="U345" s="59">
        <f t="shared" si="127"/>
        <v>267</v>
      </c>
      <c r="V345" s="59">
        <f t="shared" si="128"/>
        <v>7</v>
      </c>
      <c r="W345" s="61">
        <f t="shared" si="129"/>
        <v>1</v>
      </c>
    </row>
    <row r="346" spans="1:23">
      <c r="A346" s="55" t="s">
        <v>249</v>
      </c>
      <c r="B346" s="62" t="s">
        <v>250</v>
      </c>
      <c r="C346" s="57" t="s">
        <v>50</v>
      </c>
      <c r="D346" s="58">
        <v>29</v>
      </c>
      <c r="E346" s="58">
        <v>32</v>
      </c>
      <c r="F346" s="58">
        <v>45</v>
      </c>
      <c r="G346" s="58">
        <v>27</v>
      </c>
      <c r="H346" s="58">
        <v>16</v>
      </c>
      <c r="I346" s="58">
        <v>26</v>
      </c>
      <c r="J346" s="58">
        <v>27</v>
      </c>
      <c r="K346" s="58">
        <v>37</v>
      </c>
      <c r="L346" s="58"/>
      <c r="M346" s="58"/>
      <c r="N346" s="58">
        <v>38</v>
      </c>
      <c r="O346" s="59">
        <f t="shared" si="121"/>
        <v>277</v>
      </c>
      <c r="P346" s="60">
        <f t="shared" si="122"/>
        <v>9</v>
      </c>
      <c r="Q346" s="59">
        <f t="shared" si="123"/>
        <v>16</v>
      </c>
      <c r="R346" s="59">
        <f t="shared" si="124"/>
        <v>0</v>
      </c>
      <c r="S346" s="59">
        <f t="shared" si="125"/>
        <v>0</v>
      </c>
      <c r="T346" s="59">
        <f t="shared" si="126"/>
        <v>0</v>
      </c>
      <c r="U346" s="59">
        <f t="shared" si="127"/>
        <v>261</v>
      </c>
      <c r="V346" s="59">
        <f t="shared" si="128"/>
        <v>8</v>
      </c>
      <c r="W346" s="61">
        <f t="shared" si="129"/>
        <v>1</v>
      </c>
    </row>
    <row r="347" spans="1:23">
      <c r="A347" s="55" t="s">
        <v>222</v>
      </c>
      <c r="B347" s="62" t="s">
        <v>164</v>
      </c>
      <c r="C347" s="57" t="s">
        <v>42</v>
      </c>
      <c r="D347" s="58">
        <v>29</v>
      </c>
      <c r="E347" s="58">
        <v>39</v>
      </c>
      <c r="F347" s="58">
        <v>34</v>
      </c>
      <c r="G347" s="58">
        <v>20</v>
      </c>
      <c r="H347" s="58">
        <v>30</v>
      </c>
      <c r="I347" s="58">
        <v>34</v>
      </c>
      <c r="J347" s="58">
        <v>23</v>
      </c>
      <c r="K347" s="58">
        <v>31</v>
      </c>
      <c r="L347" s="58">
        <v>0</v>
      </c>
      <c r="M347" s="58">
        <v>30</v>
      </c>
      <c r="N347" s="58">
        <v>30</v>
      </c>
      <c r="O347" s="59">
        <f t="shared" si="121"/>
        <v>300</v>
      </c>
      <c r="P347" s="60">
        <f t="shared" si="122"/>
        <v>11</v>
      </c>
      <c r="Q347" s="59">
        <f t="shared" si="123"/>
        <v>0</v>
      </c>
      <c r="R347" s="59">
        <f t="shared" si="124"/>
        <v>20</v>
      </c>
      <c r="S347" s="59">
        <f t="shared" si="125"/>
        <v>23</v>
      </c>
      <c r="T347" s="59">
        <f t="shared" si="126"/>
        <v>0</v>
      </c>
      <c r="U347" s="59">
        <f t="shared" si="127"/>
        <v>257</v>
      </c>
      <c r="V347" s="59">
        <f t="shared" si="128"/>
        <v>9</v>
      </c>
      <c r="W347" s="61">
        <f t="shared" si="129"/>
        <v>1</v>
      </c>
    </row>
    <row r="348" spans="1:23">
      <c r="A348" s="55" t="s">
        <v>218</v>
      </c>
      <c r="B348" s="62" t="s">
        <v>219</v>
      </c>
      <c r="C348" s="57" t="s">
        <v>77</v>
      </c>
      <c r="D348" s="58">
        <v>27</v>
      </c>
      <c r="E348" s="58">
        <v>39</v>
      </c>
      <c r="F348" s="58"/>
      <c r="G348" s="58"/>
      <c r="H348" s="58">
        <v>30</v>
      </c>
      <c r="I348" s="58">
        <v>18</v>
      </c>
      <c r="J348" s="58">
        <v>35</v>
      </c>
      <c r="K348" s="58">
        <v>39</v>
      </c>
      <c r="L348" s="58">
        <v>0</v>
      </c>
      <c r="M348" s="58">
        <v>40</v>
      </c>
      <c r="N348" s="58">
        <v>29</v>
      </c>
      <c r="O348" s="59">
        <f t="shared" si="121"/>
        <v>257</v>
      </c>
      <c r="P348" s="60">
        <f t="shared" si="122"/>
        <v>9</v>
      </c>
      <c r="Q348" s="59">
        <f t="shared" si="123"/>
        <v>0</v>
      </c>
      <c r="R348" s="59">
        <f t="shared" si="124"/>
        <v>0</v>
      </c>
      <c r="S348" s="59">
        <f t="shared" si="125"/>
        <v>0</v>
      </c>
      <c r="T348" s="59">
        <f t="shared" si="126"/>
        <v>0</v>
      </c>
      <c r="U348" s="59">
        <f t="shared" si="127"/>
        <v>257</v>
      </c>
      <c r="V348" s="59">
        <f t="shared" si="128"/>
        <v>9</v>
      </c>
      <c r="W348" s="61">
        <f t="shared" si="129"/>
        <v>1</v>
      </c>
    </row>
    <row r="349" spans="1:23">
      <c r="A349" s="55" t="s">
        <v>226</v>
      </c>
      <c r="B349" s="62" t="s">
        <v>145</v>
      </c>
      <c r="C349" s="57" t="s">
        <v>45</v>
      </c>
      <c r="D349" s="58">
        <v>28</v>
      </c>
      <c r="E349" s="58">
        <v>32</v>
      </c>
      <c r="F349" s="58">
        <v>24</v>
      </c>
      <c r="G349" s="58">
        <v>24</v>
      </c>
      <c r="H349" s="58">
        <v>35</v>
      </c>
      <c r="I349" s="58">
        <v>34</v>
      </c>
      <c r="J349" s="58"/>
      <c r="K349" s="58">
        <v>38</v>
      </c>
      <c r="L349" s="58">
        <v>0</v>
      </c>
      <c r="M349" s="58"/>
      <c r="N349" s="58">
        <v>41</v>
      </c>
      <c r="O349" s="59">
        <f t="shared" si="121"/>
        <v>256</v>
      </c>
      <c r="P349" s="60">
        <f t="shared" si="122"/>
        <v>9</v>
      </c>
      <c r="Q349" s="59">
        <f t="shared" si="123"/>
        <v>0</v>
      </c>
      <c r="R349" s="59">
        <f t="shared" si="124"/>
        <v>0</v>
      </c>
      <c r="S349" s="59">
        <f t="shared" si="125"/>
        <v>0</v>
      </c>
      <c r="T349" s="59">
        <f t="shared" si="126"/>
        <v>0</v>
      </c>
      <c r="U349" s="59">
        <f t="shared" si="127"/>
        <v>256</v>
      </c>
      <c r="V349" s="59">
        <f t="shared" si="128"/>
        <v>11</v>
      </c>
      <c r="W349" s="61">
        <f t="shared" si="129"/>
        <v>1</v>
      </c>
    </row>
    <row r="350" spans="1:23">
      <c r="A350" s="55" t="s">
        <v>270</v>
      </c>
      <c r="B350" s="62" t="s">
        <v>271</v>
      </c>
      <c r="C350" s="57" t="s">
        <v>98</v>
      </c>
      <c r="D350" s="58">
        <v>33</v>
      </c>
      <c r="E350" s="58">
        <v>29</v>
      </c>
      <c r="F350" s="58">
        <v>39</v>
      </c>
      <c r="G350" s="58">
        <v>27</v>
      </c>
      <c r="H350" s="58"/>
      <c r="I350" s="58">
        <v>32</v>
      </c>
      <c r="J350" s="58">
        <v>35</v>
      </c>
      <c r="K350" s="58">
        <v>23</v>
      </c>
      <c r="L350" s="58"/>
      <c r="M350" s="58">
        <v>20</v>
      </c>
      <c r="N350" s="58">
        <v>37</v>
      </c>
      <c r="O350" s="59">
        <f t="shared" si="121"/>
        <v>275</v>
      </c>
      <c r="P350" s="60">
        <f t="shared" si="122"/>
        <v>9</v>
      </c>
      <c r="Q350" s="59">
        <f t="shared" si="123"/>
        <v>20</v>
      </c>
      <c r="R350" s="59">
        <f t="shared" si="124"/>
        <v>0</v>
      </c>
      <c r="S350" s="59">
        <f t="shared" si="125"/>
        <v>0</v>
      </c>
      <c r="T350" s="59">
        <f t="shared" si="126"/>
        <v>0</v>
      </c>
      <c r="U350" s="59">
        <f t="shared" si="127"/>
        <v>255</v>
      </c>
      <c r="V350" s="59">
        <f t="shared" si="128"/>
        <v>12</v>
      </c>
      <c r="W350" s="61">
        <f t="shared" si="129"/>
        <v>1</v>
      </c>
    </row>
    <row r="351" spans="1:23">
      <c r="A351" s="55" t="s">
        <v>253</v>
      </c>
      <c r="B351" s="62" t="s">
        <v>94</v>
      </c>
      <c r="C351" s="57" t="s">
        <v>77</v>
      </c>
      <c r="D351" s="58">
        <v>31</v>
      </c>
      <c r="E351" s="58">
        <v>33</v>
      </c>
      <c r="F351" s="58">
        <v>27</v>
      </c>
      <c r="G351" s="58">
        <v>26</v>
      </c>
      <c r="H351" s="58">
        <v>22</v>
      </c>
      <c r="I351" s="58">
        <v>29</v>
      </c>
      <c r="J351" s="58">
        <v>28</v>
      </c>
      <c r="K351" s="58">
        <v>31</v>
      </c>
      <c r="L351" s="58">
        <v>0</v>
      </c>
      <c r="M351" s="58">
        <v>31</v>
      </c>
      <c r="N351" s="58">
        <v>37</v>
      </c>
      <c r="O351" s="59">
        <f t="shared" si="121"/>
        <v>295</v>
      </c>
      <c r="P351" s="60">
        <f t="shared" si="122"/>
        <v>11</v>
      </c>
      <c r="Q351" s="59">
        <f t="shared" si="123"/>
        <v>0</v>
      </c>
      <c r="R351" s="59">
        <f t="shared" si="124"/>
        <v>22</v>
      </c>
      <c r="S351" s="59">
        <f t="shared" si="125"/>
        <v>26</v>
      </c>
      <c r="T351" s="59">
        <f t="shared" si="126"/>
        <v>0</v>
      </c>
      <c r="U351" s="59">
        <f t="shared" si="127"/>
        <v>247</v>
      </c>
      <c r="V351" s="59">
        <f t="shared" si="128"/>
        <v>13</v>
      </c>
      <c r="W351" s="61">
        <f t="shared" si="129"/>
        <v>1</v>
      </c>
    </row>
    <row r="352" spans="1:23">
      <c r="A352" s="55" t="s">
        <v>243</v>
      </c>
      <c r="B352" s="62" t="s">
        <v>244</v>
      </c>
      <c r="C352" s="57" t="s">
        <v>45</v>
      </c>
      <c r="D352" s="58">
        <v>32</v>
      </c>
      <c r="E352" s="58">
        <v>25</v>
      </c>
      <c r="F352" s="58">
        <v>35</v>
      </c>
      <c r="G352" s="58">
        <v>31</v>
      </c>
      <c r="H352" s="58">
        <v>30</v>
      </c>
      <c r="I352" s="58">
        <v>25</v>
      </c>
      <c r="J352" s="58"/>
      <c r="K352" s="58">
        <v>32</v>
      </c>
      <c r="L352" s="58"/>
      <c r="M352" s="58">
        <v>26</v>
      </c>
      <c r="N352" s="58">
        <v>32</v>
      </c>
      <c r="O352" s="59">
        <f t="shared" si="121"/>
        <v>268</v>
      </c>
      <c r="P352" s="60">
        <f t="shared" si="122"/>
        <v>9</v>
      </c>
      <c r="Q352" s="59">
        <f t="shared" si="123"/>
        <v>25</v>
      </c>
      <c r="R352" s="59">
        <f t="shared" si="124"/>
        <v>0</v>
      </c>
      <c r="S352" s="59">
        <f t="shared" si="125"/>
        <v>0</v>
      </c>
      <c r="T352" s="59">
        <f t="shared" si="126"/>
        <v>0</v>
      </c>
      <c r="U352" s="59">
        <f t="shared" si="127"/>
        <v>243</v>
      </c>
      <c r="V352" s="59">
        <f t="shared" si="128"/>
        <v>14</v>
      </c>
      <c r="W352" s="61">
        <f t="shared" si="129"/>
        <v>1</v>
      </c>
    </row>
    <row r="353" spans="1:23">
      <c r="A353" s="55" t="s">
        <v>256</v>
      </c>
      <c r="B353" s="62" t="s">
        <v>123</v>
      </c>
      <c r="C353" s="57" t="s">
        <v>45</v>
      </c>
      <c r="D353" s="58">
        <v>24</v>
      </c>
      <c r="E353" s="58"/>
      <c r="F353" s="58">
        <v>32</v>
      </c>
      <c r="G353" s="58">
        <v>27</v>
      </c>
      <c r="H353" s="58">
        <v>20</v>
      </c>
      <c r="I353" s="58">
        <v>36</v>
      </c>
      <c r="J353" s="58">
        <v>28</v>
      </c>
      <c r="K353" s="58">
        <v>29</v>
      </c>
      <c r="L353" s="58">
        <v>0</v>
      </c>
      <c r="M353" s="58">
        <v>32</v>
      </c>
      <c r="N353" s="58">
        <v>34</v>
      </c>
      <c r="O353" s="59">
        <f t="shared" si="121"/>
        <v>262</v>
      </c>
      <c r="P353" s="60">
        <f t="shared" si="122"/>
        <v>10</v>
      </c>
      <c r="Q353" s="59">
        <f t="shared" si="123"/>
        <v>0</v>
      </c>
      <c r="R353" s="59">
        <f t="shared" si="124"/>
        <v>20</v>
      </c>
      <c r="S353" s="59">
        <f t="shared" si="125"/>
        <v>0</v>
      </c>
      <c r="T353" s="59">
        <f t="shared" si="126"/>
        <v>0</v>
      </c>
      <c r="U353" s="59">
        <f t="shared" si="127"/>
        <v>242</v>
      </c>
      <c r="V353" s="59">
        <f t="shared" si="128"/>
        <v>15</v>
      </c>
      <c r="W353" s="61">
        <f t="shared" si="129"/>
        <v>1</v>
      </c>
    </row>
    <row r="354" spans="1:23">
      <c r="A354" s="55" t="s">
        <v>224</v>
      </c>
      <c r="B354" s="62" t="s">
        <v>138</v>
      </c>
      <c r="C354" s="57" t="s">
        <v>42</v>
      </c>
      <c r="D354" s="58">
        <v>32</v>
      </c>
      <c r="E354" s="58">
        <v>30</v>
      </c>
      <c r="F354" s="58">
        <v>33</v>
      </c>
      <c r="G354" s="58">
        <v>23</v>
      </c>
      <c r="H354" s="58"/>
      <c r="I354" s="58">
        <v>26</v>
      </c>
      <c r="J354" s="58">
        <v>33</v>
      </c>
      <c r="K354" s="58">
        <v>26</v>
      </c>
      <c r="L354" s="58">
        <v>0</v>
      </c>
      <c r="M354" s="58">
        <v>20</v>
      </c>
      <c r="N354" s="58">
        <v>38</v>
      </c>
      <c r="O354" s="59">
        <f t="shared" si="121"/>
        <v>261</v>
      </c>
      <c r="P354" s="60">
        <f t="shared" si="122"/>
        <v>10</v>
      </c>
      <c r="Q354" s="59">
        <f t="shared" si="123"/>
        <v>0</v>
      </c>
      <c r="R354" s="59">
        <f t="shared" si="124"/>
        <v>20</v>
      </c>
      <c r="S354" s="59">
        <f t="shared" si="125"/>
        <v>0</v>
      </c>
      <c r="T354" s="59">
        <f t="shared" si="126"/>
        <v>0</v>
      </c>
      <c r="U354" s="59">
        <f t="shared" si="127"/>
        <v>241</v>
      </c>
      <c r="V354" s="59">
        <f t="shared" si="128"/>
        <v>16</v>
      </c>
      <c r="W354" s="61">
        <f t="shared" si="129"/>
        <v>1</v>
      </c>
    </row>
    <row r="355" spans="1:23">
      <c r="A355" s="55" t="s">
        <v>236</v>
      </c>
      <c r="B355" s="62" t="s">
        <v>237</v>
      </c>
      <c r="C355" s="57" t="s">
        <v>77</v>
      </c>
      <c r="D355" s="58">
        <v>34</v>
      </c>
      <c r="E355" s="58">
        <v>15</v>
      </c>
      <c r="F355" s="58"/>
      <c r="G355" s="58">
        <v>22</v>
      </c>
      <c r="H355" s="58">
        <v>32</v>
      </c>
      <c r="I355" s="58">
        <v>19</v>
      </c>
      <c r="J355" s="58">
        <v>26</v>
      </c>
      <c r="K355" s="58">
        <v>26</v>
      </c>
      <c r="L355" s="58"/>
      <c r="M355" s="58">
        <v>33</v>
      </c>
      <c r="N355" s="58">
        <v>31</v>
      </c>
      <c r="O355" s="59">
        <f t="shared" si="121"/>
        <v>238</v>
      </c>
      <c r="P355" s="60">
        <f t="shared" si="122"/>
        <v>9</v>
      </c>
      <c r="Q355" s="59">
        <f t="shared" si="123"/>
        <v>15</v>
      </c>
      <c r="R355" s="59">
        <f t="shared" si="124"/>
        <v>0</v>
      </c>
      <c r="S355" s="59">
        <f t="shared" si="125"/>
        <v>0</v>
      </c>
      <c r="T355" s="59">
        <f t="shared" si="126"/>
        <v>0</v>
      </c>
      <c r="U355" s="59">
        <f t="shared" si="127"/>
        <v>223</v>
      </c>
      <c r="V355" s="59">
        <f t="shared" si="128"/>
        <v>17</v>
      </c>
      <c r="W355" s="61">
        <f t="shared" si="129"/>
        <v>1</v>
      </c>
    </row>
    <row r="356" spans="1:23">
      <c r="A356" s="55" t="s">
        <v>233</v>
      </c>
      <c r="B356" s="62" t="s">
        <v>234</v>
      </c>
      <c r="C356" s="57" t="s">
        <v>86</v>
      </c>
      <c r="D356" s="58">
        <v>26</v>
      </c>
      <c r="E356" s="58">
        <v>30</v>
      </c>
      <c r="F356" s="58">
        <v>22</v>
      </c>
      <c r="G356" s="58">
        <v>19</v>
      </c>
      <c r="H356" s="58">
        <v>22</v>
      </c>
      <c r="I356" s="58"/>
      <c r="J356" s="58">
        <v>33</v>
      </c>
      <c r="K356" s="58">
        <v>25</v>
      </c>
      <c r="L356" s="58">
        <v>0</v>
      </c>
      <c r="M356" s="58">
        <v>31</v>
      </c>
      <c r="N356" s="58">
        <v>33</v>
      </c>
      <c r="O356" s="59">
        <f t="shared" si="121"/>
        <v>241</v>
      </c>
      <c r="P356" s="60">
        <f t="shared" si="122"/>
        <v>10</v>
      </c>
      <c r="Q356" s="59">
        <f t="shared" si="123"/>
        <v>0</v>
      </c>
      <c r="R356" s="59">
        <f t="shared" si="124"/>
        <v>19</v>
      </c>
      <c r="S356" s="59">
        <f t="shared" si="125"/>
        <v>0</v>
      </c>
      <c r="T356" s="59">
        <f t="shared" si="126"/>
        <v>0</v>
      </c>
      <c r="U356" s="59">
        <f t="shared" si="127"/>
        <v>222</v>
      </c>
      <c r="V356" s="59">
        <f t="shared" si="128"/>
        <v>18</v>
      </c>
      <c r="W356" s="61">
        <f t="shared" si="129"/>
        <v>1</v>
      </c>
    </row>
    <row r="357" spans="1:23">
      <c r="A357" s="55" t="s">
        <v>254</v>
      </c>
      <c r="B357" s="62" t="s">
        <v>255</v>
      </c>
      <c r="C357" s="57" t="s">
        <v>45</v>
      </c>
      <c r="D357" s="58"/>
      <c r="E357" s="58">
        <v>25</v>
      </c>
      <c r="F357" s="58">
        <v>30</v>
      </c>
      <c r="G357" s="58">
        <v>25</v>
      </c>
      <c r="H357" s="58">
        <v>26</v>
      </c>
      <c r="I357" s="58">
        <v>24</v>
      </c>
      <c r="J357" s="58">
        <v>32</v>
      </c>
      <c r="K357" s="58">
        <v>29</v>
      </c>
      <c r="L357" s="58">
        <v>0</v>
      </c>
      <c r="M357" s="58"/>
      <c r="N357" s="58">
        <v>31</v>
      </c>
      <c r="O357" s="59">
        <f t="shared" si="121"/>
        <v>222</v>
      </c>
      <c r="P357" s="60">
        <f t="shared" si="122"/>
        <v>9</v>
      </c>
      <c r="Q357" s="59">
        <f t="shared" si="123"/>
        <v>0</v>
      </c>
      <c r="R357" s="59">
        <f t="shared" si="124"/>
        <v>0</v>
      </c>
      <c r="S357" s="59">
        <f t="shared" si="125"/>
        <v>0</v>
      </c>
      <c r="T357" s="59">
        <f t="shared" si="126"/>
        <v>0</v>
      </c>
      <c r="U357" s="59">
        <f t="shared" si="127"/>
        <v>222</v>
      </c>
      <c r="V357" s="59">
        <f t="shared" si="128"/>
        <v>18</v>
      </c>
      <c r="W357" s="61">
        <f t="shared" si="129"/>
        <v>1</v>
      </c>
    </row>
    <row r="358" spans="1:23">
      <c r="A358" s="55" t="s">
        <v>241</v>
      </c>
      <c r="B358" s="62" t="s">
        <v>242</v>
      </c>
      <c r="C358" s="57" t="s">
        <v>86</v>
      </c>
      <c r="D358" s="58">
        <v>26</v>
      </c>
      <c r="E358" s="58">
        <v>24</v>
      </c>
      <c r="F358" s="58">
        <v>32</v>
      </c>
      <c r="G358" s="58">
        <v>19</v>
      </c>
      <c r="H358" s="58"/>
      <c r="I358" s="58"/>
      <c r="J358" s="58">
        <v>24</v>
      </c>
      <c r="K358" s="58">
        <v>23</v>
      </c>
      <c r="L358" s="58">
        <v>0</v>
      </c>
      <c r="M358" s="58">
        <v>33</v>
      </c>
      <c r="N358" s="58">
        <v>24</v>
      </c>
      <c r="O358" s="59">
        <f t="shared" si="121"/>
        <v>205</v>
      </c>
      <c r="P358" s="60">
        <f t="shared" si="122"/>
        <v>9</v>
      </c>
      <c r="Q358" s="59">
        <f t="shared" si="123"/>
        <v>0</v>
      </c>
      <c r="R358" s="59">
        <f t="shared" si="124"/>
        <v>0</v>
      </c>
      <c r="S358" s="59">
        <f t="shared" si="125"/>
        <v>0</v>
      </c>
      <c r="T358" s="59">
        <f t="shared" si="126"/>
        <v>0</v>
      </c>
      <c r="U358" s="59">
        <f t="shared" si="127"/>
        <v>205</v>
      </c>
      <c r="V358" s="59">
        <f t="shared" si="128"/>
        <v>20</v>
      </c>
      <c r="W358" s="61">
        <f t="shared" si="129"/>
        <v>1</v>
      </c>
    </row>
    <row r="359" spans="1:23">
      <c r="A359" s="55" t="s">
        <v>225</v>
      </c>
      <c r="B359" s="62" t="s">
        <v>119</v>
      </c>
      <c r="C359" s="57" t="s">
        <v>98</v>
      </c>
      <c r="D359" s="58">
        <v>37</v>
      </c>
      <c r="E359" s="58"/>
      <c r="F359" s="58">
        <v>42</v>
      </c>
      <c r="G359" s="58">
        <v>35</v>
      </c>
      <c r="H359" s="58">
        <v>31</v>
      </c>
      <c r="I359" s="58">
        <v>25</v>
      </c>
      <c r="J359" s="58">
        <v>25</v>
      </c>
      <c r="K359" s="58"/>
      <c r="L359" s="58">
        <v>0</v>
      </c>
      <c r="M359" s="58"/>
      <c r="N359" s="58"/>
      <c r="O359" s="59">
        <f t="shared" si="121"/>
        <v>195</v>
      </c>
      <c r="P359" s="60">
        <f t="shared" si="122"/>
        <v>7</v>
      </c>
      <c r="Q359" s="59">
        <f t="shared" si="123"/>
        <v>0</v>
      </c>
      <c r="R359" s="59">
        <f t="shared" si="124"/>
        <v>0</v>
      </c>
      <c r="S359" s="59">
        <f t="shared" si="125"/>
        <v>0</v>
      </c>
      <c r="T359" s="59">
        <f t="shared" si="126"/>
        <v>0</v>
      </c>
      <c r="U359" s="59">
        <f t="shared" si="127"/>
        <v>195</v>
      </c>
      <c r="V359" s="59">
        <f t="shared" si="128"/>
        <v>21</v>
      </c>
      <c r="W359" s="61" t="str">
        <f t="shared" si="129"/>
        <v/>
      </c>
    </row>
    <row r="360" spans="1:23">
      <c r="A360" s="55" t="s">
        <v>231</v>
      </c>
      <c r="B360" s="62" t="s">
        <v>232</v>
      </c>
      <c r="C360" s="57" t="s">
        <v>50</v>
      </c>
      <c r="D360" s="58">
        <v>41</v>
      </c>
      <c r="E360" s="58">
        <v>24</v>
      </c>
      <c r="F360" s="58">
        <v>30</v>
      </c>
      <c r="G360" s="58">
        <v>16</v>
      </c>
      <c r="H360" s="58">
        <v>23</v>
      </c>
      <c r="I360" s="58">
        <v>35</v>
      </c>
      <c r="J360" s="58"/>
      <c r="K360" s="58">
        <v>26</v>
      </c>
      <c r="L360" s="58"/>
      <c r="M360" s="58"/>
      <c r="N360" s="58"/>
      <c r="O360" s="59">
        <f t="shared" si="121"/>
        <v>195</v>
      </c>
      <c r="P360" s="60">
        <f t="shared" si="122"/>
        <v>7</v>
      </c>
      <c r="Q360" s="59">
        <f t="shared" si="123"/>
        <v>0</v>
      </c>
      <c r="R360" s="59">
        <f t="shared" si="124"/>
        <v>0</v>
      </c>
      <c r="S360" s="59">
        <f t="shared" si="125"/>
        <v>0</v>
      </c>
      <c r="T360" s="59">
        <f t="shared" si="126"/>
        <v>0</v>
      </c>
      <c r="U360" s="59">
        <f t="shared" si="127"/>
        <v>195</v>
      </c>
      <c r="V360" s="59">
        <f t="shared" si="128"/>
        <v>21</v>
      </c>
      <c r="W360" s="61" t="str">
        <f t="shared" si="129"/>
        <v/>
      </c>
    </row>
    <row r="361" spans="1:23">
      <c r="A361" s="55" t="s">
        <v>262</v>
      </c>
      <c r="B361" s="62" t="s">
        <v>263</v>
      </c>
      <c r="C361" s="57" t="s">
        <v>165</v>
      </c>
      <c r="D361" s="58">
        <v>30</v>
      </c>
      <c r="E361" s="58"/>
      <c r="F361" s="58">
        <v>30</v>
      </c>
      <c r="G361" s="58">
        <v>23</v>
      </c>
      <c r="H361" s="58">
        <v>19</v>
      </c>
      <c r="I361" s="58"/>
      <c r="J361" s="58">
        <v>29</v>
      </c>
      <c r="K361" s="58"/>
      <c r="L361" s="58"/>
      <c r="M361" s="58">
        <v>30</v>
      </c>
      <c r="N361" s="58">
        <v>32</v>
      </c>
      <c r="O361" s="59">
        <f t="shared" si="121"/>
        <v>193</v>
      </c>
      <c r="P361" s="60">
        <f t="shared" si="122"/>
        <v>7</v>
      </c>
      <c r="Q361" s="59">
        <f t="shared" si="123"/>
        <v>0</v>
      </c>
      <c r="R361" s="59">
        <f t="shared" si="124"/>
        <v>0</v>
      </c>
      <c r="S361" s="59">
        <f t="shared" si="125"/>
        <v>0</v>
      </c>
      <c r="T361" s="59">
        <f t="shared" si="126"/>
        <v>0</v>
      </c>
      <c r="U361" s="59">
        <f t="shared" si="127"/>
        <v>193</v>
      </c>
      <c r="V361" s="59">
        <f t="shared" si="128"/>
        <v>23</v>
      </c>
      <c r="W361" s="61" t="str">
        <f t="shared" si="129"/>
        <v/>
      </c>
    </row>
    <row r="362" spans="1:23">
      <c r="A362" s="55" t="s">
        <v>84</v>
      </c>
      <c r="B362" s="62" t="s">
        <v>229</v>
      </c>
      <c r="C362" s="57" t="s">
        <v>42</v>
      </c>
      <c r="D362" s="58">
        <v>25</v>
      </c>
      <c r="E362" s="58"/>
      <c r="F362" s="58">
        <v>21</v>
      </c>
      <c r="G362" s="58">
        <v>29</v>
      </c>
      <c r="H362" s="58">
        <v>36</v>
      </c>
      <c r="I362" s="58">
        <v>22</v>
      </c>
      <c r="J362" s="58">
        <v>34</v>
      </c>
      <c r="K362" s="58"/>
      <c r="L362" s="58">
        <v>0</v>
      </c>
      <c r="M362" s="58"/>
      <c r="N362" s="58">
        <v>26</v>
      </c>
      <c r="O362" s="59">
        <f t="shared" si="121"/>
        <v>193</v>
      </c>
      <c r="P362" s="60">
        <f t="shared" si="122"/>
        <v>8</v>
      </c>
      <c r="Q362" s="59">
        <f t="shared" si="123"/>
        <v>0</v>
      </c>
      <c r="R362" s="59">
        <f t="shared" si="124"/>
        <v>0</v>
      </c>
      <c r="S362" s="59">
        <f t="shared" si="125"/>
        <v>0</v>
      </c>
      <c r="T362" s="59">
        <f t="shared" si="126"/>
        <v>0</v>
      </c>
      <c r="U362" s="59">
        <f t="shared" si="127"/>
        <v>193</v>
      </c>
      <c r="V362" s="59">
        <f t="shared" si="128"/>
        <v>23</v>
      </c>
      <c r="W362" s="61">
        <f t="shared" si="129"/>
        <v>1</v>
      </c>
    </row>
    <row r="363" spans="1:23">
      <c r="A363" s="55" t="s">
        <v>223</v>
      </c>
      <c r="B363" s="62" t="s">
        <v>94</v>
      </c>
      <c r="C363" s="57" t="s">
        <v>58</v>
      </c>
      <c r="D363" s="58">
        <v>39</v>
      </c>
      <c r="E363" s="58">
        <v>25</v>
      </c>
      <c r="F363" s="58">
        <v>36</v>
      </c>
      <c r="G363" s="58">
        <v>29</v>
      </c>
      <c r="H363" s="58"/>
      <c r="I363" s="58">
        <v>27</v>
      </c>
      <c r="J363" s="58">
        <v>32</v>
      </c>
      <c r="K363" s="58"/>
      <c r="L363" s="58"/>
      <c r="M363" s="58"/>
      <c r="N363" s="58"/>
      <c r="O363" s="59">
        <f t="shared" si="121"/>
        <v>188</v>
      </c>
      <c r="P363" s="60">
        <f t="shared" si="122"/>
        <v>6</v>
      </c>
      <c r="Q363" s="59">
        <f t="shared" si="123"/>
        <v>0</v>
      </c>
      <c r="R363" s="59">
        <f t="shared" si="124"/>
        <v>0</v>
      </c>
      <c r="S363" s="59">
        <f t="shared" si="125"/>
        <v>0</v>
      </c>
      <c r="T363" s="59">
        <f t="shared" si="126"/>
        <v>0</v>
      </c>
      <c r="U363" s="59">
        <f t="shared" si="127"/>
        <v>188</v>
      </c>
      <c r="V363" s="59">
        <f t="shared" si="128"/>
        <v>25</v>
      </c>
      <c r="W363" s="61" t="str">
        <f t="shared" si="129"/>
        <v/>
      </c>
    </row>
    <row r="364" spans="1:23">
      <c r="A364" s="55" t="s">
        <v>235</v>
      </c>
      <c r="B364" s="62" t="s">
        <v>232</v>
      </c>
      <c r="C364" s="57" t="s">
        <v>168</v>
      </c>
      <c r="D364" s="58">
        <v>22</v>
      </c>
      <c r="E364" s="58">
        <v>32</v>
      </c>
      <c r="F364" s="58"/>
      <c r="G364" s="58"/>
      <c r="H364" s="58"/>
      <c r="I364" s="58"/>
      <c r="J364" s="58">
        <v>31</v>
      </c>
      <c r="K364" s="58">
        <v>28</v>
      </c>
      <c r="L364" s="58">
        <v>0</v>
      </c>
      <c r="M364" s="58">
        <v>37</v>
      </c>
      <c r="N364" s="58">
        <v>37</v>
      </c>
      <c r="O364" s="59">
        <f t="shared" si="121"/>
        <v>187</v>
      </c>
      <c r="P364" s="60">
        <f t="shared" si="122"/>
        <v>7</v>
      </c>
      <c r="Q364" s="59">
        <f t="shared" si="123"/>
        <v>0</v>
      </c>
      <c r="R364" s="59">
        <f t="shared" si="124"/>
        <v>0</v>
      </c>
      <c r="S364" s="59">
        <f t="shared" si="125"/>
        <v>0</v>
      </c>
      <c r="T364" s="59">
        <f t="shared" si="126"/>
        <v>0</v>
      </c>
      <c r="U364" s="59">
        <f t="shared" si="127"/>
        <v>187</v>
      </c>
      <c r="V364" s="59">
        <f t="shared" si="128"/>
        <v>26</v>
      </c>
      <c r="W364" s="61" t="str">
        <f t="shared" si="129"/>
        <v/>
      </c>
    </row>
    <row r="365" spans="1:23">
      <c r="A365" s="55" t="s">
        <v>230</v>
      </c>
      <c r="B365" s="62" t="s">
        <v>110</v>
      </c>
      <c r="C365" s="57" t="s">
        <v>58</v>
      </c>
      <c r="D365" s="58">
        <v>24</v>
      </c>
      <c r="E365" s="58">
        <v>28</v>
      </c>
      <c r="F365" s="58">
        <v>44</v>
      </c>
      <c r="G365" s="58"/>
      <c r="H365" s="58">
        <v>33</v>
      </c>
      <c r="I365" s="58">
        <v>32</v>
      </c>
      <c r="J365" s="58"/>
      <c r="K365" s="58">
        <v>25</v>
      </c>
      <c r="L365" s="58"/>
      <c r="M365" s="58"/>
      <c r="N365" s="58"/>
      <c r="O365" s="59">
        <f t="shared" si="121"/>
        <v>186</v>
      </c>
      <c r="P365" s="60">
        <f t="shared" si="122"/>
        <v>6</v>
      </c>
      <c r="Q365" s="59">
        <f t="shared" si="123"/>
        <v>0</v>
      </c>
      <c r="R365" s="59">
        <f t="shared" si="124"/>
        <v>0</v>
      </c>
      <c r="S365" s="59">
        <f t="shared" si="125"/>
        <v>0</v>
      </c>
      <c r="T365" s="59">
        <f t="shared" si="126"/>
        <v>0</v>
      </c>
      <c r="U365" s="59">
        <f t="shared" si="127"/>
        <v>186</v>
      </c>
      <c r="V365" s="59">
        <f t="shared" si="128"/>
        <v>27</v>
      </c>
      <c r="W365" s="61" t="str">
        <f t="shared" si="129"/>
        <v/>
      </c>
    </row>
    <row r="366" spans="1:23">
      <c r="A366" s="55" t="s">
        <v>261</v>
      </c>
      <c r="B366" s="62" t="s">
        <v>90</v>
      </c>
      <c r="C366" s="57" t="s">
        <v>86</v>
      </c>
      <c r="D366" s="58">
        <v>42</v>
      </c>
      <c r="E366" s="58"/>
      <c r="F366" s="58">
        <v>32</v>
      </c>
      <c r="G366" s="58">
        <v>27</v>
      </c>
      <c r="H366" s="58">
        <v>28</v>
      </c>
      <c r="I366" s="58">
        <v>37</v>
      </c>
      <c r="J366" s="58"/>
      <c r="K366" s="58"/>
      <c r="L366" s="58">
        <v>0</v>
      </c>
      <c r="M366" s="58"/>
      <c r="N366" s="58"/>
      <c r="O366" s="59">
        <f t="shared" si="121"/>
        <v>166</v>
      </c>
      <c r="P366" s="60">
        <f t="shared" si="122"/>
        <v>6</v>
      </c>
      <c r="Q366" s="59">
        <f t="shared" si="123"/>
        <v>0</v>
      </c>
      <c r="R366" s="59">
        <f t="shared" si="124"/>
        <v>0</v>
      </c>
      <c r="S366" s="59">
        <f t="shared" si="125"/>
        <v>0</v>
      </c>
      <c r="T366" s="59">
        <f t="shared" si="126"/>
        <v>0</v>
      </c>
      <c r="U366" s="59">
        <f t="shared" si="127"/>
        <v>166</v>
      </c>
      <c r="V366" s="59">
        <f t="shared" si="128"/>
        <v>28</v>
      </c>
      <c r="W366" s="61" t="str">
        <f t="shared" si="129"/>
        <v/>
      </c>
    </row>
    <row r="367" spans="1:23">
      <c r="A367" s="55" t="s">
        <v>228</v>
      </c>
      <c r="B367" s="62" t="s">
        <v>229</v>
      </c>
      <c r="C367" s="57" t="s">
        <v>156</v>
      </c>
      <c r="D367" s="58"/>
      <c r="E367" s="58">
        <v>17</v>
      </c>
      <c r="F367" s="58"/>
      <c r="G367" s="58">
        <v>44</v>
      </c>
      <c r="H367" s="58">
        <v>37</v>
      </c>
      <c r="I367" s="58"/>
      <c r="J367" s="58">
        <v>33</v>
      </c>
      <c r="K367" s="58">
        <v>30</v>
      </c>
      <c r="L367" s="58"/>
      <c r="M367" s="58"/>
      <c r="N367" s="58"/>
      <c r="O367" s="59">
        <f t="shared" si="121"/>
        <v>161</v>
      </c>
      <c r="P367" s="60">
        <f t="shared" si="122"/>
        <v>5</v>
      </c>
      <c r="Q367" s="59">
        <f t="shared" si="123"/>
        <v>0</v>
      </c>
      <c r="R367" s="59">
        <f t="shared" si="124"/>
        <v>0</v>
      </c>
      <c r="S367" s="59">
        <f t="shared" si="125"/>
        <v>0</v>
      </c>
      <c r="T367" s="59">
        <f t="shared" si="126"/>
        <v>0</v>
      </c>
      <c r="U367" s="59">
        <f t="shared" si="127"/>
        <v>161</v>
      </c>
      <c r="V367" s="59">
        <f t="shared" si="128"/>
        <v>29</v>
      </c>
      <c r="W367" s="61" t="str">
        <f t="shared" si="129"/>
        <v/>
      </c>
    </row>
    <row r="368" spans="1:23">
      <c r="A368" s="55" t="s">
        <v>264</v>
      </c>
      <c r="B368" s="62" t="s">
        <v>114</v>
      </c>
      <c r="C368" s="57" t="s">
        <v>50</v>
      </c>
      <c r="D368" s="58">
        <v>27</v>
      </c>
      <c r="E368" s="58">
        <v>19</v>
      </c>
      <c r="F368" s="58">
        <v>28</v>
      </c>
      <c r="G368" s="58">
        <v>27</v>
      </c>
      <c r="H368" s="58">
        <v>21</v>
      </c>
      <c r="I368" s="58">
        <v>32</v>
      </c>
      <c r="J368" s="58"/>
      <c r="K368" s="58"/>
      <c r="L368" s="58"/>
      <c r="M368" s="58"/>
      <c r="N368" s="58"/>
      <c r="O368" s="59">
        <f t="shared" si="121"/>
        <v>154</v>
      </c>
      <c r="P368" s="60">
        <f t="shared" si="122"/>
        <v>6</v>
      </c>
      <c r="Q368" s="59">
        <f t="shared" si="123"/>
        <v>0</v>
      </c>
      <c r="R368" s="59">
        <f t="shared" si="124"/>
        <v>0</v>
      </c>
      <c r="S368" s="59">
        <f t="shared" si="125"/>
        <v>0</v>
      </c>
      <c r="T368" s="59">
        <f t="shared" si="126"/>
        <v>0</v>
      </c>
      <c r="U368" s="59">
        <f t="shared" si="127"/>
        <v>154</v>
      </c>
      <c r="V368" s="59">
        <f t="shared" si="128"/>
        <v>30</v>
      </c>
      <c r="W368" s="61" t="str">
        <f t="shared" si="129"/>
        <v/>
      </c>
    </row>
    <row r="369" spans="1:23">
      <c r="A369" s="55" t="s">
        <v>245</v>
      </c>
      <c r="B369" s="62" t="s">
        <v>246</v>
      </c>
      <c r="C369" s="57" t="s">
        <v>86</v>
      </c>
      <c r="D369" s="58"/>
      <c r="E369" s="58"/>
      <c r="F369" s="58">
        <v>23</v>
      </c>
      <c r="G369" s="58">
        <v>30</v>
      </c>
      <c r="H369" s="58">
        <v>26</v>
      </c>
      <c r="I369" s="58"/>
      <c r="J369" s="58">
        <v>30</v>
      </c>
      <c r="K369" s="58">
        <v>39</v>
      </c>
      <c r="L369" s="58">
        <v>0</v>
      </c>
      <c r="M369" s="58"/>
      <c r="N369" s="58"/>
      <c r="O369" s="59">
        <f t="shared" si="121"/>
        <v>148</v>
      </c>
      <c r="P369" s="60">
        <f t="shared" si="122"/>
        <v>6</v>
      </c>
      <c r="Q369" s="59">
        <f t="shared" si="123"/>
        <v>0</v>
      </c>
      <c r="R369" s="59">
        <f t="shared" si="124"/>
        <v>0</v>
      </c>
      <c r="S369" s="59">
        <f t="shared" si="125"/>
        <v>0</v>
      </c>
      <c r="T369" s="59">
        <f t="shared" si="126"/>
        <v>0</v>
      </c>
      <c r="U369" s="59">
        <f t="shared" si="127"/>
        <v>148</v>
      </c>
      <c r="V369" s="59">
        <f t="shared" si="128"/>
        <v>31</v>
      </c>
      <c r="W369" s="61" t="str">
        <f t="shared" si="129"/>
        <v/>
      </c>
    </row>
    <row r="370" spans="1:23">
      <c r="A370" s="55" t="s">
        <v>258</v>
      </c>
      <c r="B370" s="62" t="s">
        <v>259</v>
      </c>
      <c r="C370" s="57" t="s">
        <v>133</v>
      </c>
      <c r="D370" s="58"/>
      <c r="E370" s="58">
        <v>16</v>
      </c>
      <c r="F370" s="58">
        <v>32</v>
      </c>
      <c r="G370" s="58">
        <v>32</v>
      </c>
      <c r="H370" s="58">
        <v>32</v>
      </c>
      <c r="I370" s="58">
        <v>29</v>
      </c>
      <c r="J370" s="58"/>
      <c r="K370" s="58"/>
      <c r="L370" s="58">
        <v>0</v>
      </c>
      <c r="M370" s="58"/>
      <c r="N370" s="58"/>
      <c r="O370" s="59">
        <f t="shared" si="121"/>
        <v>141</v>
      </c>
      <c r="P370" s="60">
        <f t="shared" si="122"/>
        <v>6</v>
      </c>
      <c r="Q370" s="59">
        <f t="shared" si="123"/>
        <v>0</v>
      </c>
      <c r="R370" s="59">
        <f t="shared" si="124"/>
        <v>0</v>
      </c>
      <c r="S370" s="59">
        <f t="shared" si="125"/>
        <v>0</v>
      </c>
      <c r="T370" s="59">
        <f t="shared" si="126"/>
        <v>0</v>
      </c>
      <c r="U370" s="59">
        <f t="shared" si="127"/>
        <v>141</v>
      </c>
      <c r="V370" s="59">
        <f t="shared" si="128"/>
        <v>32</v>
      </c>
      <c r="W370" s="61" t="str">
        <f t="shared" si="129"/>
        <v/>
      </c>
    </row>
    <row r="371" spans="1:23">
      <c r="A371" s="55" t="s">
        <v>240</v>
      </c>
      <c r="B371" s="62" t="s">
        <v>232</v>
      </c>
      <c r="C371" s="57" t="s">
        <v>103</v>
      </c>
      <c r="D371" s="58">
        <v>20</v>
      </c>
      <c r="E371" s="58">
        <v>37</v>
      </c>
      <c r="F371" s="58">
        <v>31</v>
      </c>
      <c r="G371" s="58">
        <v>18</v>
      </c>
      <c r="H371" s="58"/>
      <c r="I371" s="58">
        <v>32</v>
      </c>
      <c r="J371" s="58"/>
      <c r="K371" s="58"/>
      <c r="L371" s="58"/>
      <c r="M371" s="58"/>
      <c r="N371" s="58"/>
      <c r="O371" s="59">
        <f t="shared" ref="O371:O402" si="130">SUM(D371:N371)</f>
        <v>138</v>
      </c>
      <c r="P371" s="60">
        <f t="shared" ref="P371:P402" si="131">COUNT(D371:N371)</f>
        <v>5</v>
      </c>
      <c r="Q371" s="59">
        <f t="shared" ref="Q371:Q402" si="132">IF(P371&lt;9,0,SMALL(D371:N371,1))</f>
        <v>0</v>
      </c>
      <c r="R371" s="59">
        <f t="shared" ref="R371:R402" si="133">IF(P371&lt;10,0,SMALL(D371:N371,2))</f>
        <v>0</v>
      </c>
      <c r="S371" s="59">
        <f t="shared" ref="S371:S402" si="134">IF(P371&lt;11,0,SMALL(D371:N371,3))</f>
        <v>0</v>
      </c>
      <c r="T371" s="59">
        <f t="shared" ref="T371:T402" si="135">IF(P371&lt;12,0,+SMALL(D371:N371,4))</f>
        <v>0</v>
      </c>
      <c r="U371" s="59">
        <f t="shared" ref="U371:U402" si="136">IF(EXCLUS=4,O371-Q371-R371-S371-T371,IF(EXCLUS=3,O371-Q371-R371-S371,IF(EXCLUS=2,O371-Q371-R371,IF(EXCLUS=1,O371-Q371))))</f>
        <v>138</v>
      </c>
      <c r="V371" s="59">
        <f t="shared" ref="V371:V402" si="137">+IF(+COUNT(D371:N371)&gt;0,RANK(U371,$U$339:$U$412,0),"")</f>
        <v>33</v>
      </c>
      <c r="W371" s="61" t="str">
        <f t="shared" ref="W371:W402" si="138">IF(P371&gt;MAXCOMPET-1,1,"")</f>
        <v/>
      </c>
    </row>
    <row r="372" spans="1:23">
      <c r="A372" s="55" t="s">
        <v>257</v>
      </c>
      <c r="B372" s="62" t="s">
        <v>172</v>
      </c>
      <c r="C372" s="57" t="s">
        <v>58</v>
      </c>
      <c r="D372" s="58">
        <v>27</v>
      </c>
      <c r="E372" s="58">
        <v>26</v>
      </c>
      <c r="F372" s="58">
        <v>29</v>
      </c>
      <c r="G372" s="58">
        <v>25</v>
      </c>
      <c r="H372" s="58">
        <v>23</v>
      </c>
      <c r="I372" s="58"/>
      <c r="J372" s="58"/>
      <c r="K372" s="58"/>
      <c r="L372" s="58"/>
      <c r="M372" s="58"/>
      <c r="N372" s="58"/>
      <c r="O372" s="59">
        <f t="shared" si="130"/>
        <v>130</v>
      </c>
      <c r="P372" s="60">
        <f t="shared" si="131"/>
        <v>5</v>
      </c>
      <c r="Q372" s="59">
        <f t="shared" si="132"/>
        <v>0</v>
      </c>
      <c r="R372" s="59">
        <f t="shared" si="133"/>
        <v>0</v>
      </c>
      <c r="S372" s="59">
        <f t="shared" si="134"/>
        <v>0</v>
      </c>
      <c r="T372" s="59">
        <f t="shared" si="135"/>
        <v>0</v>
      </c>
      <c r="U372" s="59">
        <f t="shared" si="136"/>
        <v>130</v>
      </c>
      <c r="V372" s="59">
        <f t="shared" si="137"/>
        <v>34</v>
      </c>
      <c r="W372" s="61" t="str">
        <f t="shared" si="138"/>
        <v/>
      </c>
    </row>
    <row r="373" spans="1:23">
      <c r="A373" s="55" t="s">
        <v>192</v>
      </c>
      <c r="B373" s="62" t="s">
        <v>119</v>
      </c>
      <c r="C373" s="57" t="s">
        <v>64</v>
      </c>
      <c r="D373" s="58">
        <v>30</v>
      </c>
      <c r="E373" s="58"/>
      <c r="F373" s="58"/>
      <c r="G373" s="58"/>
      <c r="H373" s="58"/>
      <c r="I373" s="58">
        <v>31</v>
      </c>
      <c r="J373" s="58">
        <v>33</v>
      </c>
      <c r="K373" s="58">
        <v>32</v>
      </c>
      <c r="L373" s="58">
        <v>0</v>
      </c>
      <c r="M373" s="58"/>
      <c r="N373" s="58"/>
      <c r="O373" s="59">
        <f t="shared" si="130"/>
        <v>126</v>
      </c>
      <c r="P373" s="60">
        <f t="shared" si="131"/>
        <v>5</v>
      </c>
      <c r="Q373" s="59">
        <f t="shared" si="132"/>
        <v>0</v>
      </c>
      <c r="R373" s="59">
        <f t="shared" si="133"/>
        <v>0</v>
      </c>
      <c r="S373" s="59">
        <f t="shared" si="134"/>
        <v>0</v>
      </c>
      <c r="T373" s="59">
        <f t="shared" si="135"/>
        <v>0</v>
      </c>
      <c r="U373" s="59">
        <f t="shared" si="136"/>
        <v>126</v>
      </c>
      <c r="V373" s="59">
        <f t="shared" si="137"/>
        <v>35</v>
      </c>
      <c r="W373" s="61" t="str">
        <f t="shared" si="138"/>
        <v/>
      </c>
    </row>
    <row r="374" spans="1:23">
      <c r="A374" s="55" t="s">
        <v>251</v>
      </c>
      <c r="B374" s="62" t="s">
        <v>252</v>
      </c>
      <c r="C374" s="57" t="s">
        <v>58</v>
      </c>
      <c r="D374" s="58"/>
      <c r="E374" s="58">
        <v>25</v>
      </c>
      <c r="F374" s="58">
        <v>41</v>
      </c>
      <c r="G374" s="58">
        <v>22</v>
      </c>
      <c r="H374" s="58"/>
      <c r="I374" s="58">
        <v>0</v>
      </c>
      <c r="J374" s="58"/>
      <c r="K374" s="58">
        <v>34</v>
      </c>
      <c r="L374" s="58">
        <v>0</v>
      </c>
      <c r="M374" s="58"/>
      <c r="N374" s="58">
        <v>0</v>
      </c>
      <c r="O374" s="59">
        <f t="shared" si="130"/>
        <v>122</v>
      </c>
      <c r="P374" s="60">
        <f t="shared" si="131"/>
        <v>7</v>
      </c>
      <c r="Q374" s="59">
        <f t="shared" si="132"/>
        <v>0</v>
      </c>
      <c r="R374" s="59">
        <f t="shared" si="133"/>
        <v>0</v>
      </c>
      <c r="S374" s="59">
        <f t="shared" si="134"/>
        <v>0</v>
      </c>
      <c r="T374" s="59">
        <f t="shared" si="135"/>
        <v>0</v>
      </c>
      <c r="U374" s="59">
        <f t="shared" si="136"/>
        <v>122</v>
      </c>
      <c r="V374" s="59">
        <f t="shared" si="137"/>
        <v>36</v>
      </c>
      <c r="W374" s="61" t="str">
        <f t="shared" si="138"/>
        <v/>
      </c>
    </row>
    <row r="375" spans="1:23">
      <c r="A375" s="55" t="s">
        <v>289</v>
      </c>
      <c r="B375" s="62" t="s">
        <v>232</v>
      </c>
      <c r="C375" s="57" t="s">
        <v>146</v>
      </c>
      <c r="D375" s="58">
        <v>28</v>
      </c>
      <c r="E375" s="58"/>
      <c r="F375" s="58"/>
      <c r="G375" s="58">
        <v>23</v>
      </c>
      <c r="H375" s="58"/>
      <c r="I375" s="58">
        <v>28</v>
      </c>
      <c r="J375" s="58">
        <v>38</v>
      </c>
      <c r="K375" s="58"/>
      <c r="L375" s="58"/>
      <c r="M375" s="58"/>
      <c r="N375" s="58"/>
      <c r="O375" s="59">
        <f t="shared" si="130"/>
        <v>117</v>
      </c>
      <c r="P375" s="60">
        <f t="shared" si="131"/>
        <v>4</v>
      </c>
      <c r="Q375" s="59">
        <f t="shared" si="132"/>
        <v>0</v>
      </c>
      <c r="R375" s="59">
        <f t="shared" si="133"/>
        <v>0</v>
      </c>
      <c r="S375" s="59">
        <f t="shared" si="134"/>
        <v>0</v>
      </c>
      <c r="T375" s="59">
        <f t="shared" si="135"/>
        <v>0</v>
      </c>
      <c r="U375" s="59">
        <f t="shared" si="136"/>
        <v>117</v>
      </c>
      <c r="V375" s="59">
        <f t="shared" si="137"/>
        <v>37</v>
      </c>
      <c r="W375" s="61" t="str">
        <f t="shared" si="138"/>
        <v/>
      </c>
    </row>
    <row r="376" spans="1:23">
      <c r="A376" s="55" t="s">
        <v>247</v>
      </c>
      <c r="B376" s="62" t="s">
        <v>248</v>
      </c>
      <c r="C376" s="57" t="s">
        <v>58</v>
      </c>
      <c r="D376" s="58"/>
      <c r="E376" s="58">
        <v>29</v>
      </c>
      <c r="F376" s="58"/>
      <c r="G376" s="58">
        <v>26</v>
      </c>
      <c r="H376" s="58"/>
      <c r="I376" s="58">
        <v>22</v>
      </c>
      <c r="J376" s="58">
        <v>37</v>
      </c>
      <c r="K376" s="58"/>
      <c r="L376" s="58"/>
      <c r="M376" s="58"/>
      <c r="N376" s="58"/>
      <c r="O376" s="59">
        <f t="shared" si="130"/>
        <v>114</v>
      </c>
      <c r="P376" s="60">
        <f t="shared" si="131"/>
        <v>4</v>
      </c>
      <c r="Q376" s="59">
        <f t="shared" si="132"/>
        <v>0</v>
      </c>
      <c r="R376" s="59">
        <f t="shared" si="133"/>
        <v>0</v>
      </c>
      <c r="S376" s="59">
        <f t="shared" si="134"/>
        <v>0</v>
      </c>
      <c r="T376" s="59">
        <f t="shared" si="135"/>
        <v>0</v>
      </c>
      <c r="U376" s="59">
        <f t="shared" si="136"/>
        <v>114</v>
      </c>
      <c r="V376" s="59">
        <f t="shared" si="137"/>
        <v>38</v>
      </c>
      <c r="W376" s="61" t="str">
        <f t="shared" si="138"/>
        <v/>
      </c>
    </row>
    <row r="377" spans="1:23">
      <c r="A377" s="55" t="s">
        <v>266</v>
      </c>
      <c r="B377" s="62" t="s">
        <v>152</v>
      </c>
      <c r="C377" s="57" t="s">
        <v>86</v>
      </c>
      <c r="D377" s="58">
        <v>31</v>
      </c>
      <c r="E377" s="58"/>
      <c r="F377" s="58">
        <v>32</v>
      </c>
      <c r="G377" s="58"/>
      <c r="H377" s="58"/>
      <c r="I377" s="58"/>
      <c r="J377" s="58"/>
      <c r="K377" s="58">
        <v>38</v>
      </c>
      <c r="L377" s="58"/>
      <c r="M377" s="58"/>
      <c r="N377" s="58"/>
      <c r="O377" s="59">
        <f t="shared" si="130"/>
        <v>101</v>
      </c>
      <c r="P377" s="60">
        <f t="shared" si="131"/>
        <v>3</v>
      </c>
      <c r="Q377" s="59">
        <f t="shared" si="132"/>
        <v>0</v>
      </c>
      <c r="R377" s="59">
        <f t="shared" si="133"/>
        <v>0</v>
      </c>
      <c r="S377" s="59">
        <f t="shared" si="134"/>
        <v>0</v>
      </c>
      <c r="T377" s="59">
        <f t="shared" si="135"/>
        <v>0</v>
      </c>
      <c r="U377" s="59">
        <f t="shared" si="136"/>
        <v>101</v>
      </c>
      <c r="V377" s="59">
        <f t="shared" si="137"/>
        <v>39</v>
      </c>
      <c r="W377" s="61" t="str">
        <f t="shared" si="138"/>
        <v/>
      </c>
    </row>
    <row r="378" spans="1:23">
      <c r="A378" s="55" t="s">
        <v>279</v>
      </c>
      <c r="B378" s="62" t="s">
        <v>211</v>
      </c>
      <c r="C378" s="57" t="s">
        <v>156</v>
      </c>
      <c r="D378" s="58"/>
      <c r="E378" s="58"/>
      <c r="F378" s="58">
        <v>35</v>
      </c>
      <c r="G378" s="58">
        <v>28</v>
      </c>
      <c r="H378" s="58"/>
      <c r="I378" s="58"/>
      <c r="J378" s="58"/>
      <c r="K378" s="58">
        <v>35</v>
      </c>
      <c r="L378" s="58">
        <v>0</v>
      </c>
      <c r="M378" s="58"/>
      <c r="N378" s="58"/>
      <c r="O378" s="59">
        <f t="shared" si="130"/>
        <v>98</v>
      </c>
      <c r="P378" s="60">
        <f t="shared" si="131"/>
        <v>4</v>
      </c>
      <c r="Q378" s="59">
        <f t="shared" si="132"/>
        <v>0</v>
      </c>
      <c r="R378" s="59">
        <f t="shared" si="133"/>
        <v>0</v>
      </c>
      <c r="S378" s="59">
        <f t="shared" si="134"/>
        <v>0</v>
      </c>
      <c r="T378" s="59">
        <f t="shared" si="135"/>
        <v>0</v>
      </c>
      <c r="U378" s="59">
        <f t="shared" si="136"/>
        <v>98</v>
      </c>
      <c r="V378" s="59">
        <f t="shared" si="137"/>
        <v>40</v>
      </c>
      <c r="W378" s="61" t="str">
        <f t="shared" si="138"/>
        <v/>
      </c>
    </row>
    <row r="379" spans="1:23">
      <c r="A379" s="55" t="s">
        <v>280</v>
      </c>
      <c r="B379" s="62" t="s">
        <v>152</v>
      </c>
      <c r="C379" s="57" t="s">
        <v>64</v>
      </c>
      <c r="D379" s="58"/>
      <c r="E379" s="58"/>
      <c r="F379" s="58"/>
      <c r="G379" s="58">
        <v>25</v>
      </c>
      <c r="H379" s="58">
        <v>25</v>
      </c>
      <c r="I379" s="58">
        <v>27</v>
      </c>
      <c r="J379" s="58">
        <v>21</v>
      </c>
      <c r="K379" s="58"/>
      <c r="L379" s="58"/>
      <c r="M379" s="58"/>
      <c r="N379" s="58"/>
      <c r="O379" s="59">
        <f t="shared" si="130"/>
        <v>98</v>
      </c>
      <c r="P379" s="60">
        <f t="shared" si="131"/>
        <v>4</v>
      </c>
      <c r="Q379" s="59">
        <f t="shared" si="132"/>
        <v>0</v>
      </c>
      <c r="R379" s="59">
        <f t="shared" si="133"/>
        <v>0</v>
      </c>
      <c r="S379" s="59">
        <f t="shared" si="134"/>
        <v>0</v>
      </c>
      <c r="T379" s="59">
        <f t="shared" si="135"/>
        <v>0</v>
      </c>
      <c r="U379" s="59">
        <f t="shared" si="136"/>
        <v>98</v>
      </c>
      <c r="V379" s="59">
        <f t="shared" si="137"/>
        <v>40</v>
      </c>
      <c r="W379" s="61" t="str">
        <f t="shared" si="138"/>
        <v/>
      </c>
    </row>
    <row r="380" spans="1:23">
      <c r="A380" s="55" t="s">
        <v>265</v>
      </c>
      <c r="B380" s="62" t="s">
        <v>259</v>
      </c>
      <c r="C380" s="57" t="s">
        <v>98</v>
      </c>
      <c r="D380" s="58">
        <v>20</v>
      </c>
      <c r="E380" s="58"/>
      <c r="F380" s="58">
        <v>29</v>
      </c>
      <c r="G380" s="58"/>
      <c r="H380" s="58">
        <v>29</v>
      </c>
      <c r="I380" s="58">
        <v>19</v>
      </c>
      <c r="J380" s="58"/>
      <c r="K380" s="58"/>
      <c r="L380" s="58"/>
      <c r="M380" s="58"/>
      <c r="N380" s="58"/>
      <c r="O380" s="59">
        <f t="shared" si="130"/>
        <v>97</v>
      </c>
      <c r="P380" s="60">
        <f t="shared" si="131"/>
        <v>4</v>
      </c>
      <c r="Q380" s="59">
        <f t="shared" si="132"/>
        <v>0</v>
      </c>
      <c r="R380" s="59">
        <f t="shared" si="133"/>
        <v>0</v>
      </c>
      <c r="S380" s="59">
        <f t="shared" si="134"/>
        <v>0</v>
      </c>
      <c r="T380" s="59">
        <f t="shared" si="135"/>
        <v>0</v>
      </c>
      <c r="U380" s="59">
        <f t="shared" si="136"/>
        <v>97</v>
      </c>
      <c r="V380" s="59">
        <f t="shared" si="137"/>
        <v>42</v>
      </c>
      <c r="W380" s="61" t="str">
        <f t="shared" si="138"/>
        <v/>
      </c>
    </row>
    <row r="381" spans="1:23">
      <c r="A381" s="55" t="s">
        <v>260</v>
      </c>
      <c r="B381" s="62" t="s">
        <v>110</v>
      </c>
      <c r="C381" s="57" t="s">
        <v>86</v>
      </c>
      <c r="D381" s="58"/>
      <c r="E381" s="58">
        <v>28</v>
      </c>
      <c r="F381" s="58">
        <v>31</v>
      </c>
      <c r="G381" s="58"/>
      <c r="H381" s="58"/>
      <c r="I381" s="58"/>
      <c r="J381" s="58"/>
      <c r="K381" s="58">
        <v>30</v>
      </c>
      <c r="L381" s="58">
        <v>0</v>
      </c>
      <c r="M381" s="58"/>
      <c r="N381" s="58"/>
      <c r="O381" s="59">
        <f t="shared" si="130"/>
        <v>89</v>
      </c>
      <c r="P381" s="60">
        <f t="shared" si="131"/>
        <v>4</v>
      </c>
      <c r="Q381" s="59">
        <f t="shared" si="132"/>
        <v>0</v>
      </c>
      <c r="R381" s="59">
        <f t="shared" si="133"/>
        <v>0</v>
      </c>
      <c r="S381" s="59">
        <f t="shared" si="134"/>
        <v>0</v>
      </c>
      <c r="T381" s="59">
        <f t="shared" si="135"/>
        <v>0</v>
      </c>
      <c r="U381" s="59">
        <f t="shared" si="136"/>
        <v>89</v>
      </c>
      <c r="V381" s="59">
        <f t="shared" si="137"/>
        <v>43</v>
      </c>
      <c r="W381" s="61" t="str">
        <f t="shared" si="138"/>
        <v/>
      </c>
    </row>
    <row r="382" spans="1:23">
      <c r="A382" s="55" t="s">
        <v>273</v>
      </c>
      <c r="B382" s="62" t="s">
        <v>274</v>
      </c>
      <c r="C382" s="57" t="s">
        <v>98</v>
      </c>
      <c r="D382" s="58">
        <v>33</v>
      </c>
      <c r="E382" s="58"/>
      <c r="F382" s="58">
        <v>20</v>
      </c>
      <c r="G382" s="58"/>
      <c r="H382" s="58"/>
      <c r="I382" s="58">
        <v>30</v>
      </c>
      <c r="J382" s="58"/>
      <c r="K382" s="58"/>
      <c r="L382" s="58"/>
      <c r="M382" s="58"/>
      <c r="N382" s="58"/>
      <c r="O382" s="59">
        <f t="shared" si="130"/>
        <v>83</v>
      </c>
      <c r="P382" s="60">
        <f t="shared" si="131"/>
        <v>3</v>
      </c>
      <c r="Q382" s="59">
        <f t="shared" si="132"/>
        <v>0</v>
      </c>
      <c r="R382" s="59">
        <f t="shared" si="133"/>
        <v>0</v>
      </c>
      <c r="S382" s="59">
        <f t="shared" si="134"/>
        <v>0</v>
      </c>
      <c r="T382" s="59">
        <f t="shared" si="135"/>
        <v>0</v>
      </c>
      <c r="U382" s="59">
        <f t="shared" si="136"/>
        <v>83</v>
      </c>
      <c r="V382" s="59">
        <f t="shared" si="137"/>
        <v>44</v>
      </c>
      <c r="W382" s="61" t="str">
        <f t="shared" si="138"/>
        <v/>
      </c>
    </row>
    <row r="383" spans="1:23">
      <c r="A383" s="55" t="s">
        <v>272</v>
      </c>
      <c r="B383" s="62" t="s">
        <v>170</v>
      </c>
      <c r="C383" s="57" t="s">
        <v>58</v>
      </c>
      <c r="D383" s="58">
        <v>30</v>
      </c>
      <c r="E383" s="58">
        <v>19</v>
      </c>
      <c r="F383" s="58"/>
      <c r="G383" s="58"/>
      <c r="H383" s="58"/>
      <c r="I383" s="58">
        <v>28</v>
      </c>
      <c r="J383" s="58"/>
      <c r="K383" s="58"/>
      <c r="L383" s="58"/>
      <c r="M383" s="58"/>
      <c r="N383" s="58"/>
      <c r="O383" s="59">
        <f t="shared" si="130"/>
        <v>77</v>
      </c>
      <c r="P383" s="60">
        <f t="shared" si="131"/>
        <v>3</v>
      </c>
      <c r="Q383" s="59">
        <f t="shared" si="132"/>
        <v>0</v>
      </c>
      <c r="R383" s="59">
        <f t="shared" si="133"/>
        <v>0</v>
      </c>
      <c r="S383" s="59">
        <f t="shared" si="134"/>
        <v>0</v>
      </c>
      <c r="T383" s="59">
        <f t="shared" si="135"/>
        <v>0</v>
      </c>
      <c r="U383" s="59">
        <f t="shared" si="136"/>
        <v>77</v>
      </c>
      <c r="V383" s="59">
        <f t="shared" si="137"/>
        <v>45</v>
      </c>
      <c r="W383" s="61" t="str">
        <f t="shared" si="138"/>
        <v/>
      </c>
    </row>
    <row r="384" spans="1:23">
      <c r="A384" s="55" t="s">
        <v>284</v>
      </c>
      <c r="B384" s="62" t="s">
        <v>255</v>
      </c>
      <c r="C384" s="57" t="s">
        <v>133</v>
      </c>
      <c r="D384" s="58">
        <v>40</v>
      </c>
      <c r="E384" s="58"/>
      <c r="F384" s="58"/>
      <c r="G384" s="58"/>
      <c r="H384" s="58"/>
      <c r="I384" s="58">
        <v>35</v>
      </c>
      <c r="J384" s="58"/>
      <c r="K384" s="58"/>
      <c r="L384" s="58"/>
      <c r="M384" s="58"/>
      <c r="N384" s="58"/>
      <c r="O384" s="59">
        <f t="shared" si="130"/>
        <v>75</v>
      </c>
      <c r="P384" s="60">
        <f t="shared" si="131"/>
        <v>2</v>
      </c>
      <c r="Q384" s="59">
        <f t="shared" si="132"/>
        <v>0</v>
      </c>
      <c r="R384" s="59">
        <f t="shared" si="133"/>
        <v>0</v>
      </c>
      <c r="S384" s="59">
        <f t="shared" si="134"/>
        <v>0</v>
      </c>
      <c r="T384" s="59">
        <f t="shared" si="135"/>
        <v>0</v>
      </c>
      <c r="U384" s="59">
        <f t="shared" si="136"/>
        <v>75</v>
      </c>
      <c r="V384" s="59">
        <f t="shared" si="137"/>
        <v>46</v>
      </c>
      <c r="W384" s="61" t="str">
        <f t="shared" si="138"/>
        <v/>
      </c>
    </row>
    <row r="385" spans="1:23">
      <c r="A385" s="55" t="s">
        <v>287</v>
      </c>
      <c r="B385" s="62" t="s">
        <v>288</v>
      </c>
      <c r="C385" s="57" t="s">
        <v>86</v>
      </c>
      <c r="D385" s="58">
        <v>32</v>
      </c>
      <c r="E385" s="58"/>
      <c r="F385" s="58">
        <v>20</v>
      </c>
      <c r="G385" s="58"/>
      <c r="H385" s="58"/>
      <c r="I385" s="58">
        <v>18</v>
      </c>
      <c r="J385" s="58"/>
      <c r="K385" s="58"/>
      <c r="L385" s="58"/>
      <c r="M385" s="58"/>
      <c r="N385" s="58"/>
      <c r="O385" s="59">
        <f t="shared" si="130"/>
        <v>70</v>
      </c>
      <c r="P385" s="60">
        <f t="shared" si="131"/>
        <v>3</v>
      </c>
      <c r="Q385" s="59">
        <f t="shared" si="132"/>
        <v>0</v>
      </c>
      <c r="R385" s="59">
        <f t="shared" si="133"/>
        <v>0</v>
      </c>
      <c r="S385" s="59">
        <f t="shared" si="134"/>
        <v>0</v>
      </c>
      <c r="T385" s="59">
        <f t="shared" si="135"/>
        <v>0</v>
      </c>
      <c r="U385" s="59">
        <f t="shared" si="136"/>
        <v>70</v>
      </c>
      <c r="V385" s="59">
        <f t="shared" si="137"/>
        <v>47</v>
      </c>
      <c r="W385" s="61" t="str">
        <f t="shared" si="138"/>
        <v/>
      </c>
    </row>
    <row r="386" spans="1:23">
      <c r="A386" s="55" t="s">
        <v>269</v>
      </c>
      <c r="B386" s="62" t="s">
        <v>94</v>
      </c>
      <c r="C386" s="57" t="s">
        <v>133</v>
      </c>
      <c r="D386" s="58"/>
      <c r="E386" s="58"/>
      <c r="F386" s="58"/>
      <c r="G386" s="58">
        <v>29</v>
      </c>
      <c r="H386" s="58"/>
      <c r="I386" s="58"/>
      <c r="J386" s="58">
        <v>33</v>
      </c>
      <c r="K386" s="58"/>
      <c r="L386" s="58"/>
      <c r="M386" s="58"/>
      <c r="N386" s="58"/>
      <c r="O386" s="59">
        <f t="shared" si="130"/>
        <v>62</v>
      </c>
      <c r="P386" s="60">
        <f t="shared" si="131"/>
        <v>2</v>
      </c>
      <c r="Q386" s="59">
        <f t="shared" si="132"/>
        <v>0</v>
      </c>
      <c r="R386" s="59">
        <f t="shared" si="133"/>
        <v>0</v>
      </c>
      <c r="S386" s="59">
        <f t="shared" si="134"/>
        <v>0</v>
      </c>
      <c r="T386" s="59">
        <f t="shared" si="135"/>
        <v>0</v>
      </c>
      <c r="U386" s="59">
        <f t="shared" si="136"/>
        <v>62</v>
      </c>
      <c r="V386" s="59">
        <f t="shared" si="137"/>
        <v>48</v>
      </c>
      <c r="W386" s="61" t="str">
        <f t="shared" si="138"/>
        <v/>
      </c>
    </row>
    <row r="387" spans="1:23">
      <c r="A387" s="55" t="s">
        <v>72</v>
      </c>
      <c r="B387" s="62" t="s">
        <v>152</v>
      </c>
      <c r="C387" s="57" t="s">
        <v>45</v>
      </c>
      <c r="D387" s="58"/>
      <c r="E387" s="58">
        <v>36</v>
      </c>
      <c r="F387" s="58"/>
      <c r="G387" s="58">
        <v>22</v>
      </c>
      <c r="H387" s="58"/>
      <c r="I387" s="58"/>
      <c r="J387" s="58"/>
      <c r="K387" s="58"/>
      <c r="L387" s="58"/>
      <c r="M387" s="58"/>
      <c r="N387" s="58"/>
      <c r="O387" s="59">
        <f t="shared" si="130"/>
        <v>58</v>
      </c>
      <c r="P387" s="60">
        <f t="shared" si="131"/>
        <v>2</v>
      </c>
      <c r="Q387" s="59">
        <f t="shared" si="132"/>
        <v>0</v>
      </c>
      <c r="R387" s="59">
        <f t="shared" si="133"/>
        <v>0</v>
      </c>
      <c r="S387" s="59">
        <f t="shared" si="134"/>
        <v>0</v>
      </c>
      <c r="T387" s="59">
        <f t="shared" si="135"/>
        <v>0</v>
      </c>
      <c r="U387" s="59">
        <f t="shared" si="136"/>
        <v>58</v>
      </c>
      <c r="V387" s="59">
        <f t="shared" si="137"/>
        <v>49</v>
      </c>
      <c r="W387" s="61" t="str">
        <f t="shared" si="138"/>
        <v/>
      </c>
    </row>
    <row r="388" spans="1:23">
      <c r="A388" s="55" t="s">
        <v>277</v>
      </c>
      <c r="B388" s="62" t="s">
        <v>102</v>
      </c>
      <c r="C388" s="57" t="s">
        <v>45</v>
      </c>
      <c r="D388" s="58"/>
      <c r="E388" s="58">
        <v>34</v>
      </c>
      <c r="F388" s="58"/>
      <c r="G388" s="58">
        <v>0</v>
      </c>
      <c r="H388" s="58"/>
      <c r="I388" s="58">
        <v>24</v>
      </c>
      <c r="J388" s="58"/>
      <c r="K388" s="58"/>
      <c r="L388" s="58"/>
      <c r="M388" s="58"/>
      <c r="N388" s="58"/>
      <c r="O388" s="59">
        <f t="shared" si="130"/>
        <v>58</v>
      </c>
      <c r="P388" s="60">
        <f t="shared" si="131"/>
        <v>3</v>
      </c>
      <c r="Q388" s="59">
        <f t="shared" si="132"/>
        <v>0</v>
      </c>
      <c r="R388" s="59">
        <f t="shared" si="133"/>
        <v>0</v>
      </c>
      <c r="S388" s="59">
        <f t="shared" si="134"/>
        <v>0</v>
      </c>
      <c r="T388" s="59">
        <f t="shared" si="135"/>
        <v>0</v>
      </c>
      <c r="U388" s="59">
        <f t="shared" si="136"/>
        <v>58</v>
      </c>
      <c r="V388" s="59">
        <f t="shared" si="137"/>
        <v>49</v>
      </c>
      <c r="W388" s="61" t="str">
        <f t="shared" si="138"/>
        <v/>
      </c>
    </row>
    <row r="389" spans="1:23">
      <c r="A389" s="55" t="s">
        <v>267</v>
      </c>
      <c r="B389" s="62" t="s">
        <v>268</v>
      </c>
      <c r="C389" s="57" t="s">
        <v>45</v>
      </c>
      <c r="D389" s="58">
        <v>27</v>
      </c>
      <c r="E389" s="58"/>
      <c r="F389" s="58"/>
      <c r="G389" s="58">
        <v>31</v>
      </c>
      <c r="H389" s="58"/>
      <c r="I389" s="58"/>
      <c r="J389" s="58"/>
      <c r="K389" s="58"/>
      <c r="L389" s="58"/>
      <c r="M389" s="58"/>
      <c r="N389" s="58"/>
      <c r="O389" s="59">
        <f t="shared" si="130"/>
        <v>58</v>
      </c>
      <c r="P389" s="60">
        <f t="shared" si="131"/>
        <v>2</v>
      </c>
      <c r="Q389" s="59">
        <f t="shared" si="132"/>
        <v>0</v>
      </c>
      <c r="R389" s="59">
        <f t="shared" si="133"/>
        <v>0</v>
      </c>
      <c r="S389" s="59">
        <f t="shared" si="134"/>
        <v>0</v>
      </c>
      <c r="T389" s="59">
        <f t="shared" si="135"/>
        <v>0</v>
      </c>
      <c r="U389" s="59">
        <f t="shared" si="136"/>
        <v>58</v>
      </c>
      <c r="V389" s="59">
        <f t="shared" si="137"/>
        <v>49</v>
      </c>
      <c r="W389" s="61" t="str">
        <f t="shared" si="138"/>
        <v/>
      </c>
    </row>
    <row r="390" spans="1:23">
      <c r="A390" s="55" t="s">
        <v>275</v>
      </c>
      <c r="B390" s="62" t="s">
        <v>276</v>
      </c>
      <c r="C390" s="57" t="s">
        <v>156</v>
      </c>
      <c r="D390" s="58"/>
      <c r="E390" s="58">
        <v>30</v>
      </c>
      <c r="F390" s="58"/>
      <c r="G390" s="58">
        <v>25</v>
      </c>
      <c r="H390" s="58"/>
      <c r="I390" s="58"/>
      <c r="J390" s="58"/>
      <c r="K390" s="58"/>
      <c r="L390" s="58"/>
      <c r="M390" s="58"/>
      <c r="N390" s="58"/>
      <c r="O390" s="59">
        <f t="shared" si="130"/>
        <v>55</v>
      </c>
      <c r="P390" s="60">
        <f t="shared" si="131"/>
        <v>2</v>
      </c>
      <c r="Q390" s="59">
        <f t="shared" si="132"/>
        <v>0</v>
      </c>
      <c r="R390" s="59">
        <f t="shared" si="133"/>
        <v>0</v>
      </c>
      <c r="S390" s="59">
        <f t="shared" si="134"/>
        <v>0</v>
      </c>
      <c r="T390" s="59">
        <f t="shared" si="135"/>
        <v>0</v>
      </c>
      <c r="U390" s="59">
        <f t="shared" si="136"/>
        <v>55</v>
      </c>
      <c r="V390" s="59">
        <f t="shared" si="137"/>
        <v>52</v>
      </c>
      <c r="W390" s="61" t="str">
        <f t="shared" si="138"/>
        <v/>
      </c>
    </row>
    <row r="391" spans="1:23">
      <c r="A391" s="55" t="s">
        <v>281</v>
      </c>
      <c r="B391" s="62" t="s">
        <v>263</v>
      </c>
      <c r="C391" s="57" t="s">
        <v>64</v>
      </c>
      <c r="D391" s="58">
        <v>34</v>
      </c>
      <c r="E391" s="58"/>
      <c r="F391" s="58"/>
      <c r="G391" s="58"/>
      <c r="H391" s="58"/>
      <c r="I391" s="58"/>
      <c r="J391" s="58"/>
      <c r="K391" s="58">
        <v>20</v>
      </c>
      <c r="L391" s="58">
        <v>0</v>
      </c>
      <c r="M391" s="58"/>
      <c r="N391" s="58"/>
      <c r="O391" s="59">
        <f t="shared" si="130"/>
        <v>54</v>
      </c>
      <c r="P391" s="60">
        <f t="shared" si="131"/>
        <v>3</v>
      </c>
      <c r="Q391" s="59">
        <f t="shared" si="132"/>
        <v>0</v>
      </c>
      <c r="R391" s="59">
        <f t="shared" si="133"/>
        <v>0</v>
      </c>
      <c r="S391" s="59">
        <f t="shared" si="134"/>
        <v>0</v>
      </c>
      <c r="T391" s="59">
        <f t="shared" si="135"/>
        <v>0</v>
      </c>
      <c r="U391" s="59">
        <f t="shared" si="136"/>
        <v>54</v>
      </c>
      <c r="V391" s="59">
        <f t="shared" si="137"/>
        <v>53</v>
      </c>
      <c r="W391" s="61" t="str">
        <f t="shared" si="138"/>
        <v/>
      </c>
    </row>
    <row r="392" spans="1:23">
      <c r="A392" s="55" t="s">
        <v>282</v>
      </c>
      <c r="B392" s="62" t="s">
        <v>283</v>
      </c>
      <c r="C392" s="57" t="s">
        <v>187</v>
      </c>
      <c r="D392" s="58"/>
      <c r="E392" s="58"/>
      <c r="F392" s="58"/>
      <c r="G392" s="58">
        <v>20</v>
      </c>
      <c r="H392" s="58">
        <v>33</v>
      </c>
      <c r="I392" s="58"/>
      <c r="J392" s="58"/>
      <c r="K392" s="58"/>
      <c r="L392" s="58">
        <v>0</v>
      </c>
      <c r="M392" s="58"/>
      <c r="N392" s="58"/>
      <c r="O392" s="59">
        <f t="shared" si="130"/>
        <v>53</v>
      </c>
      <c r="P392" s="60">
        <f t="shared" si="131"/>
        <v>3</v>
      </c>
      <c r="Q392" s="59">
        <f t="shared" si="132"/>
        <v>0</v>
      </c>
      <c r="R392" s="59">
        <f t="shared" si="133"/>
        <v>0</v>
      </c>
      <c r="S392" s="59">
        <f t="shared" si="134"/>
        <v>0</v>
      </c>
      <c r="T392" s="59">
        <f t="shared" si="135"/>
        <v>0</v>
      </c>
      <c r="U392" s="59">
        <f t="shared" si="136"/>
        <v>53</v>
      </c>
      <c r="V392" s="59">
        <f t="shared" si="137"/>
        <v>54</v>
      </c>
      <c r="W392" s="61" t="str">
        <f t="shared" si="138"/>
        <v/>
      </c>
    </row>
    <row r="393" spans="1:23">
      <c r="A393" s="55" t="s">
        <v>278</v>
      </c>
      <c r="B393" s="62" t="s">
        <v>79</v>
      </c>
      <c r="C393" s="57" t="s">
        <v>42</v>
      </c>
      <c r="D393" s="58"/>
      <c r="E393" s="58"/>
      <c r="F393" s="58">
        <v>28</v>
      </c>
      <c r="G393" s="58">
        <v>22</v>
      </c>
      <c r="H393" s="58"/>
      <c r="I393" s="58"/>
      <c r="J393" s="58"/>
      <c r="K393" s="58"/>
      <c r="L393" s="58"/>
      <c r="M393" s="58"/>
      <c r="N393" s="58"/>
      <c r="O393" s="59">
        <f t="shared" si="130"/>
        <v>50</v>
      </c>
      <c r="P393" s="60">
        <f t="shared" si="131"/>
        <v>2</v>
      </c>
      <c r="Q393" s="59">
        <f t="shared" si="132"/>
        <v>0</v>
      </c>
      <c r="R393" s="59">
        <f t="shared" si="133"/>
        <v>0</v>
      </c>
      <c r="S393" s="59">
        <f t="shared" si="134"/>
        <v>0</v>
      </c>
      <c r="T393" s="59">
        <f t="shared" si="135"/>
        <v>0</v>
      </c>
      <c r="U393" s="59">
        <f t="shared" si="136"/>
        <v>50</v>
      </c>
      <c r="V393" s="59">
        <f t="shared" si="137"/>
        <v>55</v>
      </c>
      <c r="W393" s="61" t="str">
        <f t="shared" si="138"/>
        <v/>
      </c>
    </row>
    <row r="394" spans="1:23">
      <c r="A394" s="55" t="s">
        <v>285</v>
      </c>
      <c r="B394" s="62" t="s">
        <v>286</v>
      </c>
      <c r="C394" s="57" t="s">
        <v>156</v>
      </c>
      <c r="D394" s="58"/>
      <c r="E394" s="58"/>
      <c r="F394" s="58"/>
      <c r="G394" s="58">
        <v>25</v>
      </c>
      <c r="H394" s="58"/>
      <c r="I394" s="58">
        <v>16</v>
      </c>
      <c r="J394" s="58"/>
      <c r="K394" s="58"/>
      <c r="L394" s="58"/>
      <c r="M394" s="58"/>
      <c r="N394" s="58"/>
      <c r="O394" s="59">
        <f t="shared" si="130"/>
        <v>41</v>
      </c>
      <c r="P394" s="60">
        <f t="shared" si="131"/>
        <v>2</v>
      </c>
      <c r="Q394" s="59">
        <f t="shared" si="132"/>
        <v>0</v>
      </c>
      <c r="R394" s="59">
        <f t="shared" si="133"/>
        <v>0</v>
      </c>
      <c r="S394" s="59">
        <f t="shared" si="134"/>
        <v>0</v>
      </c>
      <c r="T394" s="59">
        <f t="shared" si="135"/>
        <v>0</v>
      </c>
      <c r="U394" s="59">
        <f t="shared" si="136"/>
        <v>41</v>
      </c>
      <c r="V394" s="59">
        <f t="shared" si="137"/>
        <v>56</v>
      </c>
      <c r="W394" s="61" t="str">
        <f t="shared" si="138"/>
        <v/>
      </c>
    </row>
    <row r="395" spans="1:23">
      <c r="A395" s="55" t="s">
        <v>290</v>
      </c>
      <c r="B395" s="62" t="s">
        <v>291</v>
      </c>
      <c r="C395" s="57" t="s">
        <v>156</v>
      </c>
      <c r="D395" s="58"/>
      <c r="E395" s="58"/>
      <c r="F395" s="58"/>
      <c r="G395" s="58"/>
      <c r="H395" s="58"/>
      <c r="I395" s="58">
        <v>41</v>
      </c>
      <c r="J395" s="58"/>
      <c r="K395" s="58"/>
      <c r="L395" s="58"/>
      <c r="M395" s="58"/>
      <c r="N395" s="58"/>
      <c r="O395" s="59">
        <f t="shared" si="130"/>
        <v>41</v>
      </c>
      <c r="P395" s="60">
        <f t="shared" si="131"/>
        <v>1</v>
      </c>
      <c r="Q395" s="59">
        <f t="shared" si="132"/>
        <v>0</v>
      </c>
      <c r="R395" s="59">
        <f t="shared" si="133"/>
        <v>0</v>
      </c>
      <c r="S395" s="59">
        <f t="shared" si="134"/>
        <v>0</v>
      </c>
      <c r="T395" s="59">
        <f t="shared" si="135"/>
        <v>0</v>
      </c>
      <c r="U395" s="59">
        <f t="shared" si="136"/>
        <v>41</v>
      </c>
      <c r="V395" s="59">
        <f t="shared" si="137"/>
        <v>56</v>
      </c>
      <c r="W395" s="61" t="str">
        <f t="shared" si="138"/>
        <v/>
      </c>
    </row>
    <row r="396" spans="1:23">
      <c r="A396" s="55" t="s">
        <v>294</v>
      </c>
      <c r="B396" s="62" t="s">
        <v>248</v>
      </c>
      <c r="C396" s="57" t="s">
        <v>45</v>
      </c>
      <c r="D396" s="58"/>
      <c r="E396" s="58"/>
      <c r="F396" s="58">
        <v>36</v>
      </c>
      <c r="G396" s="58"/>
      <c r="H396" s="58"/>
      <c r="I396" s="58"/>
      <c r="J396" s="58"/>
      <c r="K396" s="58"/>
      <c r="L396" s="58"/>
      <c r="M396" s="58"/>
      <c r="N396" s="58"/>
      <c r="O396" s="59">
        <f t="shared" si="130"/>
        <v>36</v>
      </c>
      <c r="P396" s="60">
        <f t="shared" si="131"/>
        <v>1</v>
      </c>
      <c r="Q396" s="59">
        <f t="shared" si="132"/>
        <v>0</v>
      </c>
      <c r="R396" s="59">
        <f t="shared" si="133"/>
        <v>0</v>
      </c>
      <c r="S396" s="59">
        <f t="shared" si="134"/>
        <v>0</v>
      </c>
      <c r="T396" s="59">
        <f t="shared" si="135"/>
        <v>0</v>
      </c>
      <c r="U396" s="59">
        <f t="shared" si="136"/>
        <v>36</v>
      </c>
      <c r="V396" s="59">
        <f t="shared" si="137"/>
        <v>58</v>
      </c>
      <c r="W396" s="61" t="str">
        <f t="shared" si="138"/>
        <v/>
      </c>
    </row>
    <row r="397" spans="1:23">
      <c r="A397" s="55" t="s">
        <v>296</v>
      </c>
      <c r="B397" s="62" t="s">
        <v>274</v>
      </c>
      <c r="C397" s="57" t="s">
        <v>168</v>
      </c>
      <c r="D397" s="58"/>
      <c r="E397" s="58"/>
      <c r="F397" s="58"/>
      <c r="G397" s="58"/>
      <c r="H397" s="58"/>
      <c r="I397" s="58">
        <v>16</v>
      </c>
      <c r="J397" s="58">
        <v>19</v>
      </c>
      <c r="K397" s="58"/>
      <c r="L397" s="58">
        <v>0</v>
      </c>
      <c r="M397" s="58"/>
      <c r="N397" s="58"/>
      <c r="O397" s="59">
        <f t="shared" si="130"/>
        <v>35</v>
      </c>
      <c r="P397" s="60">
        <f t="shared" si="131"/>
        <v>3</v>
      </c>
      <c r="Q397" s="59">
        <f t="shared" si="132"/>
        <v>0</v>
      </c>
      <c r="R397" s="59">
        <f t="shared" si="133"/>
        <v>0</v>
      </c>
      <c r="S397" s="59">
        <f t="shared" si="134"/>
        <v>0</v>
      </c>
      <c r="T397" s="59">
        <f t="shared" si="135"/>
        <v>0</v>
      </c>
      <c r="U397" s="59">
        <f t="shared" si="136"/>
        <v>35</v>
      </c>
      <c r="V397" s="59">
        <f t="shared" si="137"/>
        <v>59</v>
      </c>
      <c r="W397" s="61" t="str">
        <f t="shared" si="138"/>
        <v/>
      </c>
    </row>
    <row r="398" spans="1:23">
      <c r="A398" s="55" t="s">
        <v>292</v>
      </c>
      <c r="B398" s="62" t="s">
        <v>293</v>
      </c>
      <c r="C398" s="57" t="s">
        <v>58</v>
      </c>
      <c r="D398" s="58"/>
      <c r="E398" s="58"/>
      <c r="F398" s="58">
        <v>25</v>
      </c>
      <c r="G398" s="58"/>
      <c r="H398" s="58"/>
      <c r="I398" s="58"/>
      <c r="J398" s="58"/>
      <c r="K398" s="58"/>
      <c r="L398" s="58"/>
      <c r="M398" s="58"/>
      <c r="N398" s="58"/>
      <c r="O398" s="59">
        <f t="shared" si="130"/>
        <v>25</v>
      </c>
      <c r="P398" s="60">
        <f t="shared" si="131"/>
        <v>1</v>
      </c>
      <c r="Q398" s="59">
        <f t="shared" si="132"/>
        <v>0</v>
      </c>
      <c r="R398" s="59">
        <f t="shared" si="133"/>
        <v>0</v>
      </c>
      <c r="S398" s="59">
        <f t="shared" si="134"/>
        <v>0</v>
      </c>
      <c r="T398" s="59">
        <f t="shared" si="135"/>
        <v>0</v>
      </c>
      <c r="U398" s="59">
        <f t="shared" si="136"/>
        <v>25</v>
      </c>
      <c r="V398" s="59">
        <f t="shared" si="137"/>
        <v>60</v>
      </c>
      <c r="W398" s="61" t="str">
        <f t="shared" si="138"/>
        <v/>
      </c>
    </row>
    <row r="399" spans="1:23">
      <c r="A399" s="55" t="s">
        <v>295</v>
      </c>
      <c r="B399" s="62" t="s">
        <v>164</v>
      </c>
      <c r="C399" s="57" t="s">
        <v>146</v>
      </c>
      <c r="D399" s="58"/>
      <c r="E399" s="58"/>
      <c r="F399" s="58"/>
      <c r="G399" s="58"/>
      <c r="H399" s="58"/>
      <c r="I399" s="58">
        <v>20</v>
      </c>
      <c r="J399" s="58"/>
      <c r="K399" s="58"/>
      <c r="L399" s="58"/>
      <c r="M399" s="58"/>
      <c r="N399" s="58"/>
      <c r="O399" s="59">
        <f t="shared" si="130"/>
        <v>20</v>
      </c>
      <c r="P399" s="60">
        <f t="shared" si="131"/>
        <v>1</v>
      </c>
      <c r="Q399" s="59">
        <f t="shared" si="132"/>
        <v>0</v>
      </c>
      <c r="R399" s="59">
        <f t="shared" si="133"/>
        <v>0</v>
      </c>
      <c r="S399" s="59">
        <f t="shared" si="134"/>
        <v>0</v>
      </c>
      <c r="T399" s="59">
        <f t="shared" si="135"/>
        <v>0</v>
      </c>
      <c r="U399" s="59">
        <f t="shared" si="136"/>
        <v>20</v>
      </c>
      <c r="V399" s="59">
        <f t="shared" si="137"/>
        <v>61</v>
      </c>
      <c r="W399" s="61" t="str">
        <f t="shared" si="138"/>
        <v/>
      </c>
    </row>
    <row r="400" spans="1:23">
      <c r="A400" s="95" t="s">
        <v>297</v>
      </c>
      <c r="B400" s="56" t="s">
        <v>170</v>
      </c>
      <c r="C400" s="57" t="s">
        <v>98</v>
      </c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9">
        <f t="shared" si="130"/>
        <v>0</v>
      </c>
      <c r="P400" s="60">
        <f t="shared" si="131"/>
        <v>0</v>
      </c>
      <c r="Q400" s="59">
        <f t="shared" si="132"/>
        <v>0</v>
      </c>
      <c r="R400" s="59">
        <f t="shared" si="133"/>
        <v>0</v>
      </c>
      <c r="S400" s="59">
        <f t="shared" si="134"/>
        <v>0</v>
      </c>
      <c r="T400" s="59">
        <f t="shared" si="135"/>
        <v>0</v>
      </c>
      <c r="U400" s="59">
        <f t="shared" si="136"/>
        <v>0</v>
      </c>
      <c r="V400" s="59" t="str">
        <f t="shared" si="137"/>
        <v/>
      </c>
      <c r="W400" s="61" t="str">
        <f t="shared" si="138"/>
        <v/>
      </c>
    </row>
    <row r="401" spans="1:23">
      <c r="A401" s="55" t="s">
        <v>298</v>
      </c>
      <c r="B401" s="62" t="s">
        <v>232</v>
      </c>
      <c r="C401" s="57" t="s">
        <v>165</v>
      </c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9">
        <f t="shared" si="130"/>
        <v>0</v>
      </c>
      <c r="P401" s="60">
        <f t="shared" si="131"/>
        <v>0</v>
      </c>
      <c r="Q401" s="59">
        <f t="shared" si="132"/>
        <v>0</v>
      </c>
      <c r="R401" s="59">
        <f t="shared" si="133"/>
        <v>0</v>
      </c>
      <c r="S401" s="59">
        <f t="shared" si="134"/>
        <v>0</v>
      </c>
      <c r="T401" s="59">
        <f t="shared" si="135"/>
        <v>0</v>
      </c>
      <c r="U401" s="59">
        <f t="shared" si="136"/>
        <v>0</v>
      </c>
      <c r="V401" s="59" t="str">
        <f t="shared" si="137"/>
        <v/>
      </c>
      <c r="W401" s="61" t="str">
        <f t="shared" si="138"/>
        <v/>
      </c>
    </row>
    <row r="402" spans="1:23">
      <c r="A402" s="55" t="s">
        <v>299</v>
      </c>
      <c r="B402" s="62" t="s">
        <v>114</v>
      </c>
      <c r="C402" s="57" t="s">
        <v>168</v>
      </c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9">
        <f t="shared" si="130"/>
        <v>0</v>
      </c>
      <c r="P402" s="60">
        <f t="shared" si="131"/>
        <v>0</v>
      </c>
      <c r="Q402" s="59">
        <f t="shared" si="132"/>
        <v>0</v>
      </c>
      <c r="R402" s="59">
        <f t="shared" si="133"/>
        <v>0</v>
      </c>
      <c r="S402" s="59">
        <f t="shared" si="134"/>
        <v>0</v>
      </c>
      <c r="T402" s="59">
        <f t="shared" si="135"/>
        <v>0</v>
      </c>
      <c r="U402" s="59">
        <f t="shared" si="136"/>
        <v>0</v>
      </c>
      <c r="V402" s="59" t="str">
        <f t="shared" si="137"/>
        <v/>
      </c>
      <c r="W402" s="61" t="str">
        <f t="shared" si="138"/>
        <v/>
      </c>
    </row>
    <row r="403" spans="1:23">
      <c r="A403" s="55" t="s">
        <v>65</v>
      </c>
      <c r="B403" s="62" t="s">
        <v>300</v>
      </c>
      <c r="C403" s="57" t="s">
        <v>42</v>
      </c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9">
        <f t="shared" ref="O403:O434" si="139">SUM(D403:N403)</f>
        <v>0</v>
      </c>
      <c r="P403" s="60">
        <f t="shared" ref="P403:P410" si="140">COUNT(D403:N403)</f>
        <v>0</v>
      </c>
      <c r="Q403" s="59">
        <f t="shared" ref="Q403:Q434" si="141">IF(P403&lt;9,0,SMALL(D403:N403,1))</f>
        <v>0</v>
      </c>
      <c r="R403" s="59">
        <f t="shared" ref="R403:R410" si="142">IF(P403&lt;10,0,SMALL(D403:N403,2))</f>
        <v>0</v>
      </c>
      <c r="S403" s="59">
        <f t="shared" ref="S403:S410" si="143">IF(P403&lt;11,0,SMALL(D403:N403,3))</f>
        <v>0</v>
      </c>
      <c r="T403" s="59">
        <f t="shared" ref="T403:T410" si="144">IF(P403&lt;12,0,+SMALL(D403:N403,4))</f>
        <v>0</v>
      </c>
      <c r="U403" s="59">
        <f t="shared" ref="U403:U434" si="145">IF(EXCLUS=4,O403-Q403-R403-S403-T403,IF(EXCLUS=3,O403-Q403-R403-S403,IF(EXCLUS=2,O403-Q403-R403,IF(EXCLUS=1,O403-Q403))))</f>
        <v>0</v>
      </c>
      <c r="V403" s="59" t="str">
        <f t="shared" ref="V403:V434" si="146">+IF(+COUNT(D403:N403)&gt;0,RANK(U403,$U$339:$U$412,0),"")</f>
        <v/>
      </c>
      <c r="W403" s="61" t="str">
        <f t="shared" ref="W403:W410" si="147">IF(P403&gt;MAXCOMPET-1,1,"")</f>
        <v/>
      </c>
    </row>
    <row r="404" spans="1:23">
      <c r="A404" s="83" t="s">
        <v>301</v>
      </c>
      <c r="B404" s="84" t="s">
        <v>302</v>
      </c>
      <c r="C404" s="85" t="s">
        <v>165</v>
      </c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9">
        <f t="shared" si="139"/>
        <v>0</v>
      </c>
      <c r="P404" s="60">
        <f t="shared" si="140"/>
        <v>0</v>
      </c>
      <c r="Q404" s="59">
        <f t="shared" si="141"/>
        <v>0</v>
      </c>
      <c r="R404" s="59">
        <f t="shared" si="142"/>
        <v>0</v>
      </c>
      <c r="S404" s="59">
        <f t="shared" si="143"/>
        <v>0</v>
      </c>
      <c r="T404" s="59">
        <f t="shared" si="144"/>
        <v>0</v>
      </c>
      <c r="U404" s="59">
        <f t="shared" si="145"/>
        <v>0</v>
      </c>
      <c r="V404" s="59" t="str">
        <f t="shared" si="146"/>
        <v/>
      </c>
      <c r="W404" s="61" t="str">
        <f t="shared" si="147"/>
        <v/>
      </c>
    </row>
    <row r="405" spans="1:23">
      <c r="A405" s="55" t="s">
        <v>221</v>
      </c>
      <c r="B405" s="62" t="s">
        <v>302</v>
      </c>
      <c r="C405" s="57" t="s">
        <v>165</v>
      </c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9">
        <f t="shared" si="139"/>
        <v>0</v>
      </c>
      <c r="P405" s="60">
        <f t="shared" si="140"/>
        <v>0</v>
      </c>
      <c r="Q405" s="59">
        <f t="shared" si="141"/>
        <v>0</v>
      </c>
      <c r="R405" s="59">
        <f t="shared" si="142"/>
        <v>0</v>
      </c>
      <c r="S405" s="59">
        <f t="shared" si="143"/>
        <v>0</v>
      </c>
      <c r="T405" s="59">
        <f t="shared" si="144"/>
        <v>0</v>
      </c>
      <c r="U405" s="59">
        <f t="shared" si="145"/>
        <v>0</v>
      </c>
      <c r="V405" s="59" t="str">
        <f t="shared" si="146"/>
        <v/>
      </c>
      <c r="W405" s="61" t="str">
        <f t="shared" si="147"/>
        <v/>
      </c>
    </row>
    <row r="406" spans="1:23">
      <c r="A406" s="83"/>
      <c r="B406" s="62"/>
      <c r="C406" s="57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9">
        <f t="shared" si="139"/>
        <v>0</v>
      </c>
      <c r="P406" s="60">
        <f t="shared" si="140"/>
        <v>0</v>
      </c>
      <c r="Q406" s="59">
        <f t="shared" si="141"/>
        <v>0</v>
      </c>
      <c r="R406" s="59">
        <f t="shared" si="142"/>
        <v>0</v>
      </c>
      <c r="S406" s="59">
        <f t="shared" si="143"/>
        <v>0</v>
      </c>
      <c r="T406" s="59">
        <f t="shared" si="144"/>
        <v>0</v>
      </c>
      <c r="U406" s="59">
        <f t="shared" si="145"/>
        <v>0</v>
      </c>
      <c r="V406" s="59" t="str">
        <f t="shared" si="146"/>
        <v/>
      </c>
      <c r="W406" s="61" t="str">
        <f t="shared" si="147"/>
        <v/>
      </c>
    </row>
    <row r="407" spans="1:23">
      <c r="A407" s="55"/>
      <c r="B407" s="62"/>
      <c r="C407" s="57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9">
        <f t="shared" si="139"/>
        <v>0</v>
      </c>
      <c r="P407" s="60">
        <f t="shared" si="140"/>
        <v>0</v>
      </c>
      <c r="Q407" s="59">
        <f t="shared" si="141"/>
        <v>0</v>
      </c>
      <c r="R407" s="59">
        <f t="shared" si="142"/>
        <v>0</v>
      </c>
      <c r="S407" s="59">
        <f t="shared" si="143"/>
        <v>0</v>
      </c>
      <c r="T407" s="59">
        <f t="shared" si="144"/>
        <v>0</v>
      </c>
      <c r="U407" s="59">
        <f t="shared" si="145"/>
        <v>0</v>
      </c>
      <c r="V407" s="59" t="str">
        <f t="shared" si="146"/>
        <v/>
      </c>
      <c r="W407" s="61" t="str">
        <f t="shared" si="147"/>
        <v/>
      </c>
    </row>
    <row r="408" spans="1:23">
      <c r="A408" s="55"/>
      <c r="B408" s="62"/>
      <c r="C408" s="57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9">
        <f t="shared" si="139"/>
        <v>0</v>
      </c>
      <c r="P408" s="60">
        <f t="shared" si="140"/>
        <v>0</v>
      </c>
      <c r="Q408" s="59">
        <f t="shared" si="141"/>
        <v>0</v>
      </c>
      <c r="R408" s="59">
        <f t="shared" si="142"/>
        <v>0</v>
      </c>
      <c r="S408" s="59">
        <f t="shared" si="143"/>
        <v>0</v>
      </c>
      <c r="T408" s="59">
        <f t="shared" si="144"/>
        <v>0</v>
      </c>
      <c r="U408" s="59">
        <f t="shared" si="145"/>
        <v>0</v>
      </c>
      <c r="V408" s="59" t="str">
        <f t="shared" si="146"/>
        <v/>
      </c>
      <c r="W408" s="61" t="str">
        <f t="shared" si="147"/>
        <v/>
      </c>
    </row>
    <row r="409" spans="1:23">
      <c r="A409" s="55"/>
      <c r="B409" s="62"/>
      <c r="C409" s="57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9">
        <f t="shared" si="139"/>
        <v>0</v>
      </c>
      <c r="P409" s="60">
        <f t="shared" si="140"/>
        <v>0</v>
      </c>
      <c r="Q409" s="59">
        <f t="shared" si="141"/>
        <v>0</v>
      </c>
      <c r="R409" s="59">
        <f t="shared" si="142"/>
        <v>0</v>
      </c>
      <c r="S409" s="59">
        <f t="shared" si="143"/>
        <v>0</v>
      </c>
      <c r="T409" s="59">
        <f t="shared" si="144"/>
        <v>0</v>
      </c>
      <c r="U409" s="59">
        <f t="shared" si="145"/>
        <v>0</v>
      </c>
      <c r="V409" s="59" t="str">
        <f t="shared" si="146"/>
        <v/>
      </c>
      <c r="W409" s="61" t="str">
        <f t="shared" si="147"/>
        <v/>
      </c>
    </row>
    <row r="410" spans="1:23">
      <c r="A410" s="55"/>
      <c r="B410" s="62"/>
      <c r="C410" s="57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9">
        <f t="shared" si="139"/>
        <v>0</v>
      </c>
      <c r="P410" s="60">
        <f t="shared" si="140"/>
        <v>0</v>
      </c>
      <c r="Q410" s="59">
        <f t="shared" si="141"/>
        <v>0</v>
      </c>
      <c r="R410" s="59">
        <f t="shared" si="142"/>
        <v>0</v>
      </c>
      <c r="S410" s="59">
        <f t="shared" si="143"/>
        <v>0</v>
      </c>
      <c r="T410" s="59">
        <f t="shared" si="144"/>
        <v>0</v>
      </c>
      <c r="U410" s="59">
        <f t="shared" si="145"/>
        <v>0</v>
      </c>
      <c r="V410" s="59" t="str">
        <f t="shared" si="146"/>
        <v/>
      </c>
      <c r="W410" s="61" t="str">
        <f t="shared" si="147"/>
        <v/>
      </c>
    </row>
    <row r="411" spans="1:23">
      <c r="A411" s="55"/>
      <c r="B411" s="56"/>
      <c r="C411" s="57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9"/>
      <c r="P411" s="60"/>
      <c r="Q411" s="59"/>
      <c r="R411" s="59"/>
      <c r="S411" s="59"/>
      <c r="T411" s="59"/>
      <c r="U411" s="59"/>
      <c r="V411" s="59"/>
      <c r="W411" s="61"/>
    </row>
    <row r="412" spans="1:23">
      <c r="A412" s="96"/>
      <c r="B412" s="96"/>
      <c r="C412" s="97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9"/>
      <c r="P412" s="60"/>
      <c r="Q412" s="59"/>
      <c r="R412" s="59"/>
      <c r="S412" s="59"/>
      <c r="T412" s="59"/>
      <c r="U412" s="59"/>
      <c r="V412" s="59"/>
      <c r="W412" s="61"/>
    </row>
    <row r="413" spans="1:23" ht="15.75">
      <c r="A413" s="67">
        <f>COUNTIF($A$339:$A$412,"&gt;&lt;")</f>
        <v>67</v>
      </c>
      <c r="B413" s="67">
        <f>COUNTIF($B$339:$B$412,"&gt;&lt;")</f>
        <v>67</v>
      </c>
      <c r="C413" s="67">
        <f>COUNTIF($C$339:$C$412,"&gt;&lt;")</f>
        <v>67</v>
      </c>
      <c r="D413" s="67">
        <f t="shared" ref="D413:N413" si="148">COUNTIF(D$339:D$412,"=0")+COUNTIF(D$339:D$412,"&gt;0")</f>
        <v>40</v>
      </c>
      <c r="E413" s="67">
        <f t="shared" si="148"/>
        <v>35</v>
      </c>
      <c r="F413" s="67">
        <f t="shared" si="148"/>
        <v>40</v>
      </c>
      <c r="G413" s="67">
        <f t="shared" si="148"/>
        <v>44</v>
      </c>
      <c r="H413" s="67">
        <f t="shared" si="148"/>
        <v>31</v>
      </c>
      <c r="I413" s="67">
        <f t="shared" si="148"/>
        <v>42</v>
      </c>
      <c r="J413" s="67">
        <f t="shared" si="148"/>
        <v>30</v>
      </c>
      <c r="K413" s="67">
        <f t="shared" si="148"/>
        <v>31</v>
      </c>
      <c r="L413" s="67">
        <f t="shared" si="148"/>
        <v>29</v>
      </c>
      <c r="M413" s="67">
        <f t="shared" si="148"/>
        <v>16</v>
      </c>
      <c r="N413" s="67">
        <f t="shared" si="148"/>
        <v>23</v>
      </c>
      <c r="O413" s="59"/>
      <c r="P413" s="59"/>
      <c r="Q413" s="59"/>
      <c r="R413" s="59"/>
      <c r="S413" s="59"/>
      <c r="T413" s="59"/>
      <c r="U413" s="59"/>
      <c r="V413" s="115">
        <f>SUM(X$339:X$412)</f>
        <v>0</v>
      </c>
      <c r="W413" s="61"/>
    </row>
    <row r="414" spans="1:23">
      <c r="A414" s="69"/>
      <c r="B414" s="70"/>
      <c r="C414" s="71"/>
      <c r="D414" s="72">
        <f t="shared" ref="D414:N414" si="149">IF(D413&gt;0,D413/$A413,0)</f>
        <v>0.59701492537313428</v>
      </c>
      <c r="E414" s="72">
        <f t="shared" si="149"/>
        <v>0.52238805970149249</v>
      </c>
      <c r="F414" s="72">
        <f t="shared" si="149"/>
        <v>0.59701492537313428</v>
      </c>
      <c r="G414" s="72">
        <f t="shared" si="149"/>
        <v>0.65671641791044777</v>
      </c>
      <c r="H414" s="72">
        <f t="shared" si="149"/>
        <v>0.46268656716417911</v>
      </c>
      <c r="I414" s="72">
        <f t="shared" si="149"/>
        <v>0.62686567164179108</v>
      </c>
      <c r="J414" s="72">
        <f t="shared" si="149"/>
        <v>0.44776119402985076</v>
      </c>
      <c r="K414" s="72">
        <f t="shared" si="149"/>
        <v>0.46268656716417911</v>
      </c>
      <c r="L414" s="72">
        <f t="shared" si="149"/>
        <v>0.43283582089552236</v>
      </c>
      <c r="M414" s="72">
        <f t="shared" si="149"/>
        <v>0.23880597014925373</v>
      </c>
      <c r="N414" s="72">
        <f t="shared" si="149"/>
        <v>0.34328358208955223</v>
      </c>
      <c r="O414" s="59"/>
      <c r="P414" s="64"/>
      <c r="Q414" s="64"/>
      <c r="R414" s="64"/>
      <c r="S414" s="64"/>
      <c r="T414" s="64"/>
      <c r="U414" s="64"/>
      <c r="V414" s="59"/>
      <c r="W414" s="61"/>
    </row>
    <row r="415" spans="1:23">
      <c r="A415" s="92"/>
      <c r="B415" s="107"/>
      <c r="C415" s="61"/>
      <c r="D415" s="61"/>
      <c r="E415" s="61"/>
      <c r="F415" s="92"/>
      <c r="G415" s="61"/>
      <c r="H415" s="61" t="s">
        <v>10</v>
      </c>
      <c r="I415" s="61"/>
      <c r="J415" s="92"/>
      <c r="K415" s="92"/>
      <c r="L415" s="92"/>
      <c r="M415" s="65"/>
      <c r="N415" s="116"/>
      <c r="O415" s="59"/>
      <c r="P415" s="64"/>
      <c r="Q415" s="64"/>
      <c r="R415" s="64"/>
      <c r="S415" s="64"/>
      <c r="T415" s="64"/>
      <c r="U415" s="64"/>
      <c r="V415" s="59"/>
      <c r="W415" s="61"/>
    </row>
    <row r="416" spans="1:23" ht="15.75">
      <c r="A416" s="77" t="s">
        <v>87</v>
      </c>
      <c r="B416" s="78" t="s">
        <v>339</v>
      </c>
      <c r="C416" s="79" t="s">
        <v>13</v>
      </c>
      <c r="D416" s="79" t="s">
        <v>304</v>
      </c>
      <c r="E416" s="80"/>
      <c r="F416" s="80"/>
      <c r="G416" s="80"/>
      <c r="H416" s="80"/>
      <c r="I416" s="80"/>
      <c r="J416" s="80"/>
      <c r="K416" s="80"/>
      <c r="L416" s="80"/>
      <c r="M416" s="79"/>
      <c r="N416" s="79"/>
      <c r="O416" s="81"/>
      <c r="P416" s="81"/>
      <c r="Q416" s="81"/>
      <c r="R416" s="81"/>
      <c r="S416" s="81"/>
      <c r="T416" s="81"/>
      <c r="U416" s="81"/>
      <c r="V416" s="81"/>
      <c r="W416" s="105">
        <f>COUNTIF(W418:W490,"1")</f>
        <v>20</v>
      </c>
    </row>
    <row r="417" spans="1:23" ht="75.75">
      <c r="A417" s="47" t="s">
        <v>88</v>
      </c>
      <c r="B417" s="48" t="s">
        <v>16</v>
      </c>
      <c r="C417" s="49" t="s">
        <v>17</v>
      </c>
      <c r="D417" s="50" t="s">
        <v>18</v>
      </c>
      <c r="E417" s="50" t="s">
        <v>19</v>
      </c>
      <c r="F417" s="50" t="s">
        <v>20</v>
      </c>
      <c r="G417" s="50" t="s">
        <v>21</v>
      </c>
      <c r="H417" s="50" t="s">
        <v>22</v>
      </c>
      <c r="I417" s="50" t="s">
        <v>23</v>
      </c>
      <c r="J417" s="50" t="s">
        <v>24</v>
      </c>
      <c r="K417" s="51" t="s">
        <v>25</v>
      </c>
      <c r="L417" s="50" t="s">
        <v>26</v>
      </c>
      <c r="M417" s="50" t="s">
        <v>27</v>
      </c>
      <c r="N417" s="51" t="s">
        <v>20</v>
      </c>
      <c r="O417" s="52" t="s">
        <v>28</v>
      </c>
      <c r="P417" s="52" t="s">
        <v>29</v>
      </c>
      <c r="Q417" s="52" t="s">
        <v>30</v>
      </c>
      <c r="R417" s="52" t="s">
        <v>31</v>
      </c>
      <c r="S417" s="52" t="s">
        <v>32</v>
      </c>
      <c r="T417" s="52" t="s">
        <v>33</v>
      </c>
      <c r="U417" s="53" t="s">
        <v>34</v>
      </c>
      <c r="V417" s="114" t="s">
        <v>35</v>
      </c>
      <c r="W417" s="52" t="s">
        <v>36</v>
      </c>
    </row>
    <row r="418" spans="1:23">
      <c r="A418" s="95" t="s">
        <v>340</v>
      </c>
      <c r="B418" s="56" t="s">
        <v>158</v>
      </c>
      <c r="C418" s="57" t="s">
        <v>45</v>
      </c>
      <c r="D418" s="58">
        <v>33</v>
      </c>
      <c r="E418" s="58">
        <v>31</v>
      </c>
      <c r="F418" s="58">
        <v>39</v>
      </c>
      <c r="G418" s="58">
        <v>18</v>
      </c>
      <c r="H418" s="58">
        <v>31</v>
      </c>
      <c r="I418" s="58">
        <v>28</v>
      </c>
      <c r="J418" s="58">
        <v>38</v>
      </c>
      <c r="K418" s="58">
        <v>39</v>
      </c>
      <c r="L418" s="58"/>
      <c r="M418" s="58">
        <v>33</v>
      </c>
      <c r="N418" s="58">
        <v>36</v>
      </c>
      <c r="O418" s="59">
        <f t="shared" ref="O418:O449" si="150">SUM(D418:N418)</f>
        <v>326</v>
      </c>
      <c r="P418" s="60">
        <f t="shared" ref="P418:P449" si="151">COUNT(D418:N418)</f>
        <v>10</v>
      </c>
      <c r="Q418" s="59">
        <f t="shared" ref="Q418:Q449" si="152">IF(P418&lt;9,0,SMALL(D418:N418,1))</f>
        <v>18</v>
      </c>
      <c r="R418" s="59">
        <f t="shared" ref="R418:R449" si="153">IF(P418&lt;10,0,SMALL(D418:N418,2))</f>
        <v>28</v>
      </c>
      <c r="S418" s="59">
        <f t="shared" ref="S418:S449" si="154">IF(P418&lt;11,0,SMALL(D418:N418,3))</f>
        <v>0</v>
      </c>
      <c r="T418" s="59">
        <f t="shared" ref="T418:T449" si="155">IF(P418&lt;12,0,+SMALL(D418:N418,4))</f>
        <v>0</v>
      </c>
      <c r="U418" s="59">
        <f t="shared" ref="U418:U449" si="156">IF(EXCLUS=4,O418-Q418-R418-S418-T418,IF(EXCLUS=3,O418-Q418-R418-S418,IF(EXCLUS=2,O418-Q418-R418,IF(EXCLUS=1,O418-Q418))))</f>
        <v>280</v>
      </c>
      <c r="V418" s="59">
        <f t="shared" ref="V418:V449" si="157">+IF(+COUNT(D418:N418)&gt;0,RANK(U418,$U$418:$U$490,0),"")</f>
        <v>1</v>
      </c>
      <c r="W418" s="61">
        <f t="shared" ref="W418:W449" si="158">IF(P418&gt;MAXCOMPET-1,1,"")</f>
        <v>1</v>
      </c>
    </row>
    <row r="419" spans="1:23">
      <c r="A419" s="95" t="s">
        <v>341</v>
      </c>
      <c r="B419" s="56" t="s">
        <v>102</v>
      </c>
      <c r="C419" s="57" t="s">
        <v>39</v>
      </c>
      <c r="D419" s="58">
        <v>34</v>
      </c>
      <c r="E419" s="58">
        <v>31</v>
      </c>
      <c r="F419" s="58">
        <v>44</v>
      </c>
      <c r="G419" s="58">
        <v>33</v>
      </c>
      <c r="H419" s="58">
        <v>37</v>
      </c>
      <c r="I419" s="58">
        <v>34</v>
      </c>
      <c r="J419" s="58">
        <v>31</v>
      </c>
      <c r="K419" s="58">
        <v>33</v>
      </c>
      <c r="L419" s="58">
        <v>0</v>
      </c>
      <c r="M419" s="58">
        <v>33</v>
      </c>
      <c r="N419" s="58">
        <v>22</v>
      </c>
      <c r="O419" s="59">
        <f t="shared" si="150"/>
        <v>332</v>
      </c>
      <c r="P419" s="60">
        <f t="shared" si="151"/>
        <v>11</v>
      </c>
      <c r="Q419" s="59">
        <f t="shared" si="152"/>
        <v>0</v>
      </c>
      <c r="R419" s="59">
        <f t="shared" si="153"/>
        <v>22</v>
      </c>
      <c r="S419" s="59">
        <f t="shared" si="154"/>
        <v>31</v>
      </c>
      <c r="T419" s="59">
        <f t="shared" si="155"/>
        <v>0</v>
      </c>
      <c r="U419" s="59">
        <f t="shared" si="156"/>
        <v>279</v>
      </c>
      <c r="V419" s="59">
        <f t="shared" si="157"/>
        <v>2</v>
      </c>
      <c r="W419" s="61">
        <f t="shared" si="158"/>
        <v>1</v>
      </c>
    </row>
    <row r="420" spans="1:23">
      <c r="A420" s="95" t="s">
        <v>342</v>
      </c>
      <c r="B420" s="56" t="s">
        <v>170</v>
      </c>
      <c r="C420" s="57" t="s">
        <v>98</v>
      </c>
      <c r="D420" s="58">
        <v>36</v>
      </c>
      <c r="E420" s="58">
        <v>36</v>
      </c>
      <c r="F420" s="58">
        <v>37</v>
      </c>
      <c r="G420" s="58">
        <v>24</v>
      </c>
      <c r="H420" s="58"/>
      <c r="I420" s="58">
        <v>24</v>
      </c>
      <c r="J420" s="58">
        <v>33</v>
      </c>
      <c r="K420" s="58">
        <v>30</v>
      </c>
      <c r="L420" s="58">
        <v>0</v>
      </c>
      <c r="M420" s="58"/>
      <c r="N420" s="58">
        <v>41</v>
      </c>
      <c r="O420" s="59">
        <f t="shared" si="150"/>
        <v>261</v>
      </c>
      <c r="P420" s="60">
        <f t="shared" si="151"/>
        <v>9</v>
      </c>
      <c r="Q420" s="59">
        <f t="shared" si="152"/>
        <v>0</v>
      </c>
      <c r="R420" s="59">
        <f t="shared" si="153"/>
        <v>0</v>
      </c>
      <c r="S420" s="59">
        <f t="shared" si="154"/>
        <v>0</v>
      </c>
      <c r="T420" s="59">
        <f t="shared" si="155"/>
        <v>0</v>
      </c>
      <c r="U420" s="59">
        <f t="shared" si="156"/>
        <v>261</v>
      </c>
      <c r="V420" s="59">
        <f t="shared" si="157"/>
        <v>3</v>
      </c>
      <c r="W420" s="61">
        <f t="shared" si="158"/>
        <v>1</v>
      </c>
    </row>
    <row r="421" spans="1:23">
      <c r="A421" s="95" t="s">
        <v>59</v>
      </c>
      <c r="B421" s="56" t="s">
        <v>102</v>
      </c>
      <c r="C421" s="57" t="s">
        <v>61</v>
      </c>
      <c r="D421" s="58">
        <v>34</v>
      </c>
      <c r="E421" s="58">
        <v>25</v>
      </c>
      <c r="F421" s="58">
        <v>42</v>
      </c>
      <c r="G421" s="58"/>
      <c r="H421" s="58">
        <v>27</v>
      </c>
      <c r="I421" s="58">
        <v>29</v>
      </c>
      <c r="J421" s="58">
        <v>24</v>
      </c>
      <c r="K421" s="58">
        <v>31</v>
      </c>
      <c r="L421" s="58">
        <v>0</v>
      </c>
      <c r="M421" s="58">
        <v>33</v>
      </c>
      <c r="N421" s="58">
        <v>37</v>
      </c>
      <c r="O421" s="59">
        <f t="shared" si="150"/>
        <v>282</v>
      </c>
      <c r="P421" s="60">
        <f t="shared" si="151"/>
        <v>10</v>
      </c>
      <c r="Q421" s="59">
        <f t="shared" si="152"/>
        <v>0</v>
      </c>
      <c r="R421" s="59">
        <f t="shared" si="153"/>
        <v>24</v>
      </c>
      <c r="S421" s="59">
        <f t="shared" si="154"/>
        <v>0</v>
      </c>
      <c r="T421" s="59">
        <f t="shared" si="155"/>
        <v>0</v>
      </c>
      <c r="U421" s="59">
        <f t="shared" si="156"/>
        <v>258</v>
      </c>
      <c r="V421" s="59">
        <f t="shared" si="157"/>
        <v>4</v>
      </c>
      <c r="W421" s="61">
        <f t="shared" si="158"/>
        <v>1</v>
      </c>
    </row>
    <row r="422" spans="1:23">
      <c r="A422" s="95" t="s">
        <v>343</v>
      </c>
      <c r="B422" s="56" t="s">
        <v>132</v>
      </c>
      <c r="C422" s="57" t="s">
        <v>64</v>
      </c>
      <c r="D422" s="58">
        <v>24</v>
      </c>
      <c r="E422" s="58">
        <v>31</v>
      </c>
      <c r="F422" s="58">
        <v>31</v>
      </c>
      <c r="G422" s="58">
        <v>39</v>
      </c>
      <c r="H422" s="58">
        <v>26</v>
      </c>
      <c r="I422" s="58"/>
      <c r="J422" s="58">
        <v>35</v>
      </c>
      <c r="K422" s="58">
        <v>29</v>
      </c>
      <c r="L422" s="58">
        <v>0</v>
      </c>
      <c r="M422" s="58">
        <v>28</v>
      </c>
      <c r="N422" s="58">
        <v>32</v>
      </c>
      <c r="O422" s="59">
        <f t="shared" si="150"/>
        <v>275</v>
      </c>
      <c r="P422" s="60">
        <f t="shared" si="151"/>
        <v>10</v>
      </c>
      <c r="Q422" s="59">
        <f t="shared" si="152"/>
        <v>0</v>
      </c>
      <c r="R422" s="59">
        <f t="shared" si="153"/>
        <v>24</v>
      </c>
      <c r="S422" s="59">
        <f t="shared" si="154"/>
        <v>0</v>
      </c>
      <c r="T422" s="59">
        <f t="shared" si="155"/>
        <v>0</v>
      </c>
      <c r="U422" s="59">
        <f t="shared" si="156"/>
        <v>251</v>
      </c>
      <c r="V422" s="59">
        <f t="shared" si="157"/>
        <v>5</v>
      </c>
      <c r="W422" s="61">
        <f t="shared" si="158"/>
        <v>1</v>
      </c>
    </row>
    <row r="423" spans="1:23">
      <c r="A423" s="95" t="s">
        <v>344</v>
      </c>
      <c r="B423" s="56" t="s">
        <v>162</v>
      </c>
      <c r="C423" s="57" t="s">
        <v>64</v>
      </c>
      <c r="D423" s="58">
        <v>27</v>
      </c>
      <c r="E423" s="58">
        <v>27</v>
      </c>
      <c r="F423" s="58">
        <v>29</v>
      </c>
      <c r="G423" s="58">
        <v>29</v>
      </c>
      <c r="H423" s="58">
        <v>24</v>
      </c>
      <c r="I423" s="58">
        <v>23</v>
      </c>
      <c r="J423" s="58">
        <v>28</v>
      </c>
      <c r="K423" s="58">
        <v>35</v>
      </c>
      <c r="L423" s="58">
        <v>0</v>
      </c>
      <c r="M423" s="58">
        <v>32</v>
      </c>
      <c r="N423" s="58">
        <v>39</v>
      </c>
      <c r="O423" s="59">
        <f t="shared" si="150"/>
        <v>293</v>
      </c>
      <c r="P423" s="60">
        <f t="shared" si="151"/>
        <v>11</v>
      </c>
      <c r="Q423" s="59">
        <f t="shared" si="152"/>
        <v>0</v>
      </c>
      <c r="R423" s="59">
        <f t="shared" si="153"/>
        <v>23</v>
      </c>
      <c r="S423" s="59">
        <f t="shared" si="154"/>
        <v>24</v>
      </c>
      <c r="T423" s="59">
        <f t="shared" si="155"/>
        <v>0</v>
      </c>
      <c r="U423" s="59">
        <f t="shared" si="156"/>
        <v>246</v>
      </c>
      <c r="V423" s="59">
        <f t="shared" si="157"/>
        <v>6</v>
      </c>
      <c r="W423" s="61">
        <f t="shared" si="158"/>
        <v>1</v>
      </c>
    </row>
    <row r="424" spans="1:23">
      <c r="A424" s="95" t="s">
        <v>345</v>
      </c>
      <c r="B424" s="56" t="s">
        <v>255</v>
      </c>
      <c r="C424" s="57" t="s">
        <v>45</v>
      </c>
      <c r="D424" s="58">
        <v>29</v>
      </c>
      <c r="E424" s="58">
        <v>29</v>
      </c>
      <c r="F424" s="58">
        <v>32</v>
      </c>
      <c r="G424" s="58">
        <v>30</v>
      </c>
      <c r="H424" s="58"/>
      <c r="I424" s="58">
        <v>30</v>
      </c>
      <c r="J424" s="58">
        <v>35</v>
      </c>
      <c r="K424" s="58"/>
      <c r="L424" s="58"/>
      <c r="M424" s="58">
        <v>23</v>
      </c>
      <c r="N424" s="58">
        <v>32</v>
      </c>
      <c r="O424" s="59">
        <f t="shared" si="150"/>
        <v>240</v>
      </c>
      <c r="P424" s="60">
        <f t="shared" si="151"/>
        <v>8</v>
      </c>
      <c r="Q424" s="59">
        <f t="shared" si="152"/>
        <v>0</v>
      </c>
      <c r="R424" s="59">
        <f t="shared" si="153"/>
        <v>0</v>
      </c>
      <c r="S424" s="59">
        <f t="shared" si="154"/>
        <v>0</v>
      </c>
      <c r="T424" s="59">
        <f t="shared" si="155"/>
        <v>0</v>
      </c>
      <c r="U424" s="59">
        <f t="shared" si="156"/>
        <v>240</v>
      </c>
      <c r="V424" s="59">
        <f t="shared" si="157"/>
        <v>7</v>
      </c>
      <c r="W424" s="61">
        <f t="shared" si="158"/>
        <v>1</v>
      </c>
    </row>
    <row r="425" spans="1:23">
      <c r="A425" s="95" t="s">
        <v>346</v>
      </c>
      <c r="B425" s="56" t="s">
        <v>176</v>
      </c>
      <c r="C425" s="57" t="s">
        <v>156</v>
      </c>
      <c r="D425" s="58">
        <v>20</v>
      </c>
      <c r="E425" s="58">
        <v>23</v>
      </c>
      <c r="F425" s="58">
        <v>37</v>
      </c>
      <c r="G425" s="58">
        <v>30</v>
      </c>
      <c r="H425" s="58">
        <v>31</v>
      </c>
      <c r="I425" s="58">
        <v>24</v>
      </c>
      <c r="J425" s="58">
        <v>24</v>
      </c>
      <c r="K425" s="58">
        <v>33</v>
      </c>
      <c r="L425" s="58">
        <v>0</v>
      </c>
      <c r="M425" s="58"/>
      <c r="N425" s="58">
        <v>35</v>
      </c>
      <c r="O425" s="59">
        <f t="shared" si="150"/>
        <v>257</v>
      </c>
      <c r="P425" s="60">
        <f t="shared" si="151"/>
        <v>10</v>
      </c>
      <c r="Q425" s="59">
        <f t="shared" si="152"/>
        <v>0</v>
      </c>
      <c r="R425" s="59">
        <f t="shared" si="153"/>
        <v>20</v>
      </c>
      <c r="S425" s="59">
        <f t="shared" si="154"/>
        <v>0</v>
      </c>
      <c r="T425" s="59">
        <f t="shared" si="155"/>
        <v>0</v>
      </c>
      <c r="U425" s="59">
        <f t="shared" si="156"/>
        <v>237</v>
      </c>
      <c r="V425" s="59">
        <f t="shared" si="157"/>
        <v>8</v>
      </c>
      <c r="W425" s="61">
        <f t="shared" si="158"/>
        <v>1</v>
      </c>
    </row>
    <row r="426" spans="1:23">
      <c r="A426" s="95" t="s">
        <v>347</v>
      </c>
      <c r="B426" s="56" t="s">
        <v>216</v>
      </c>
      <c r="C426" s="57" t="s">
        <v>156</v>
      </c>
      <c r="D426" s="58"/>
      <c r="E426" s="58">
        <v>32</v>
      </c>
      <c r="F426" s="58">
        <v>37</v>
      </c>
      <c r="G426" s="58">
        <v>34</v>
      </c>
      <c r="H426" s="58"/>
      <c r="I426" s="58">
        <v>23</v>
      </c>
      <c r="J426" s="58">
        <v>35</v>
      </c>
      <c r="K426" s="58">
        <v>38</v>
      </c>
      <c r="L426" s="58">
        <v>0</v>
      </c>
      <c r="M426" s="58">
        <v>36</v>
      </c>
      <c r="N426" s="58"/>
      <c r="O426" s="59">
        <f t="shared" si="150"/>
        <v>235</v>
      </c>
      <c r="P426" s="60">
        <f t="shared" si="151"/>
        <v>8</v>
      </c>
      <c r="Q426" s="59">
        <f t="shared" si="152"/>
        <v>0</v>
      </c>
      <c r="R426" s="59">
        <f t="shared" si="153"/>
        <v>0</v>
      </c>
      <c r="S426" s="59">
        <f t="shared" si="154"/>
        <v>0</v>
      </c>
      <c r="T426" s="59">
        <f t="shared" si="155"/>
        <v>0</v>
      </c>
      <c r="U426" s="59">
        <f t="shared" si="156"/>
        <v>235</v>
      </c>
      <c r="V426" s="59">
        <f t="shared" si="157"/>
        <v>9</v>
      </c>
      <c r="W426" s="61">
        <f t="shared" si="158"/>
        <v>1</v>
      </c>
    </row>
    <row r="427" spans="1:23">
      <c r="A427" s="95" t="s">
        <v>348</v>
      </c>
      <c r="B427" s="56" t="s">
        <v>114</v>
      </c>
      <c r="C427" s="57" t="s">
        <v>133</v>
      </c>
      <c r="D427" s="58"/>
      <c r="E427" s="58">
        <v>28</v>
      </c>
      <c r="F427" s="58">
        <v>27</v>
      </c>
      <c r="G427" s="58">
        <v>26</v>
      </c>
      <c r="H427" s="58">
        <v>35</v>
      </c>
      <c r="I427" s="58">
        <v>33</v>
      </c>
      <c r="J427" s="58">
        <v>32</v>
      </c>
      <c r="K427" s="58">
        <v>21</v>
      </c>
      <c r="L427" s="58">
        <v>0</v>
      </c>
      <c r="M427" s="58">
        <v>23</v>
      </c>
      <c r="N427" s="58">
        <v>28</v>
      </c>
      <c r="O427" s="59">
        <f t="shared" si="150"/>
        <v>253</v>
      </c>
      <c r="P427" s="60">
        <f t="shared" si="151"/>
        <v>10</v>
      </c>
      <c r="Q427" s="59">
        <f t="shared" si="152"/>
        <v>0</v>
      </c>
      <c r="R427" s="59">
        <f t="shared" si="153"/>
        <v>21</v>
      </c>
      <c r="S427" s="59">
        <f t="shared" si="154"/>
        <v>0</v>
      </c>
      <c r="T427" s="59">
        <f t="shared" si="155"/>
        <v>0</v>
      </c>
      <c r="U427" s="59">
        <f t="shared" si="156"/>
        <v>232</v>
      </c>
      <c r="V427" s="59">
        <f t="shared" si="157"/>
        <v>10</v>
      </c>
      <c r="W427" s="61">
        <f t="shared" si="158"/>
        <v>1</v>
      </c>
    </row>
    <row r="428" spans="1:23">
      <c r="A428" s="95" t="s">
        <v>349</v>
      </c>
      <c r="B428" s="56" t="s">
        <v>174</v>
      </c>
      <c r="C428" s="57" t="s">
        <v>50</v>
      </c>
      <c r="D428" s="58">
        <v>27</v>
      </c>
      <c r="E428" s="58">
        <v>27</v>
      </c>
      <c r="F428" s="58">
        <v>37</v>
      </c>
      <c r="G428" s="58">
        <v>25</v>
      </c>
      <c r="H428" s="58">
        <v>25</v>
      </c>
      <c r="I428" s="58">
        <v>31</v>
      </c>
      <c r="J428" s="58"/>
      <c r="K428" s="58">
        <v>30</v>
      </c>
      <c r="L428" s="58"/>
      <c r="M428" s="58">
        <v>29</v>
      </c>
      <c r="N428" s="58">
        <v>23</v>
      </c>
      <c r="O428" s="59">
        <f t="shared" si="150"/>
        <v>254</v>
      </c>
      <c r="P428" s="60">
        <f t="shared" si="151"/>
        <v>9</v>
      </c>
      <c r="Q428" s="59">
        <f t="shared" si="152"/>
        <v>23</v>
      </c>
      <c r="R428" s="59">
        <f t="shared" si="153"/>
        <v>0</v>
      </c>
      <c r="S428" s="59">
        <f t="shared" si="154"/>
        <v>0</v>
      </c>
      <c r="T428" s="59">
        <f t="shared" si="155"/>
        <v>0</v>
      </c>
      <c r="U428" s="59">
        <f t="shared" si="156"/>
        <v>231</v>
      </c>
      <c r="V428" s="59">
        <f t="shared" si="157"/>
        <v>11</v>
      </c>
      <c r="W428" s="61">
        <f t="shared" si="158"/>
        <v>1</v>
      </c>
    </row>
    <row r="429" spans="1:23">
      <c r="A429" s="95" t="s">
        <v>350</v>
      </c>
      <c r="B429" s="56" t="s">
        <v>248</v>
      </c>
      <c r="C429" s="57" t="s">
        <v>64</v>
      </c>
      <c r="D429" s="58">
        <v>32</v>
      </c>
      <c r="E429" s="58">
        <v>28</v>
      </c>
      <c r="F429" s="58">
        <v>39</v>
      </c>
      <c r="G429" s="58">
        <v>22</v>
      </c>
      <c r="H429" s="58">
        <v>14</v>
      </c>
      <c r="I429" s="58">
        <v>28</v>
      </c>
      <c r="J429" s="58">
        <v>31</v>
      </c>
      <c r="K429" s="58">
        <v>26</v>
      </c>
      <c r="L429" s="58">
        <v>0</v>
      </c>
      <c r="M429" s="58"/>
      <c r="N429" s="58">
        <v>22</v>
      </c>
      <c r="O429" s="59">
        <f t="shared" si="150"/>
        <v>242</v>
      </c>
      <c r="P429" s="60">
        <f t="shared" si="151"/>
        <v>10</v>
      </c>
      <c r="Q429" s="59">
        <f t="shared" si="152"/>
        <v>0</v>
      </c>
      <c r="R429" s="59">
        <f t="shared" si="153"/>
        <v>14</v>
      </c>
      <c r="S429" s="59">
        <f t="shared" si="154"/>
        <v>0</v>
      </c>
      <c r="T429" s="59">
        <f t="shared" si="155"/>
        <v>0</v>
      </c>
      <c r="U429" s="59">
        <f t="shared" si="156"/>
        <v>228</v>
      </c>
      <c r="V429" s="59">
        <f t="shared" si="157"/>
        <v>12</v>
      </c>
      <c r="W429" s="61">
        <f t="shared" si="158"/>
        <v>1</v>
      </c>
    </row>
    <row r="430" spans="1:23">
      <c r="A430" s="95" t="s">
        <v>351</v>
      </c>
      <c r="B430" s="56" t="s">
        <v>263</v>
      </c>
      <c r="C430" s="57" t="s">
        <v>39</v>
      </c>
      <c r="D430" s="58">
        <v>29</v>
      </c>
      <c r="E430" s="58"/>
      <c r="F430" s="58">
        <v>34</v>
      </c>
      <c r="G430" s="58">
        <v>29</v>
      </c>
      <c r="H430" s="58">
        <v>26</v>
      </c>
      <c r="I430" s="58"/>
      <c r="J430" s="58">
        <v>28</v>
      </c>
      <c r="K430" s="58">
        <v>26</v>
      </c>
      <c r="L430" s="58">
        <v>0</v>
      </c>
      <c r="M430" s="58">
        <v>32</v>
      </c>
      <c r="N430" s="58">
        <v>23</v>
      </c>
      <c r="O430" s="59">
        <f t="shared" si="150"/>
        <v>227</v>
      </c>
      <c r="P430" s="60">
        <f t="shared" si="151"/>
        <v>9</v>
      </c>
      <c r="Q430" s="59">
        <f t="shared" si="152"/>
        <v>0</v>
      </c>
      <c r="R430" s="59">
        <f t="shared" si="153"/>
        <v>0</v>
      </c>
      <c r="S430" s="59">
        <f t="shared" si="154"/>
        <v>0</v>
      </c>
      <c r="T430" s="59">
        <f t="shared" si="155"/>
        <v>0</v>
      </c>
      <c r="U430" s="59">
        <f t="shared" si="156"/>
        <v>227</v>
      </c>
      <c r="V430" s="59">
        <f t="shared" si="157"/>
        <v>13</v>
      </c>
      <c r="W430" s="61">
        <f t="shared" si="158"/>
        <v>1</v>
      </c>
    </row>
    <row r="431" spans="1:23">
      <c r="A431" s="95" t="s">
        <v>352</v>
      </c>
      <c r="B431" s="56" t="s">
        <v>114</v>
      </c>
      <c r="C431" s="57" t="s">
        <v>98</v>
      </c>
      <c r="D431" s="58">
        <v>39</v>
      </c>
      <c r="E431" s="58">
        <v>31</v>
      </c>
      <c r="F431" s="58">
        <v>34</v>
      </c>
      <c r="G431" s="58"/>
      <c r="H431" s="58"/>
      <c r="I431" s="58"/>
      <c r="J431" s="58">
        <v>34</v>
      </c>
      <c r="K431" s="58">
        <v>28</v>
      </c>
      <c r="L431" s="58">
        <v>0</v>
      </c>
      <c r="M431" s="58">
        <v>24</v>
      </c>
      <c r="N431" s="58">
        <v>32</v>
      </c>
      <c r="O431" s="59">
        <f t="shared" si="150"/>
        <v>222</v>
      </c>
      <c r="P431" s="60">
        <f t="shared" si="151"/>
        <v>8</v>
      </c>
      <c r="Q431" s="59">
        <f t="shared" si="152"/>
        <v>0</v>
      </c>
      <c r="R431" s="59">
        <f t="shared" si="153"/>
        <v>0</v>
      </c>
      <c r="S431" s="59">
        <f t="shared" si="154"/>
        <v>0</v>
      </c>
      <c r="T431" s="59">
        <f t="shared" si="155"/>
        <v>0</v>
      </c>
      <c r="U431" s="59">
        <f t="shared" si="156"/>
        <v>222</v>
      </c>
      <c r="V431" s="59">
        <f t="shared" si="157"/>
        <v>14</v>
      </c>
      <c r="W431" s="61">
        <f t="shared" si="158"/>
        <v>1</v>
      </c>
    </row>
    <row r="432" spans="1:23">
      <c r="A432" s="95" t="s">
        <v>353</v>
      </c>
      <c r="B432" s="56" t="s">
        <v>119</v>
      </c>
      <c r="C432" s="57" t="s">
        <v>45</v>
      </c>
      <c r="D432" s="58">
        <v>29</v>
      </c>
      <c r="E432" s="58">
        <v>26</v>
      </c>
      <c r="F432" s="58"/>
      <c r="G432" s="58">
        <v>22</v>
      </c>
      <c r="H432" s="58">
        <v>24</v>
      </c>
      <c r="I432" s="58">
        <v>24</v>
      </c>
      <c r="J432" s="58">
        <v>36</v>
      </c>
      <c r="K432" s="58">
        <v>31</v>
      </c>
      <c r="L432" s="58"/>
      <c r="M432" s="58"/>
      <c r="N432" s="58">
        <v>26</v>
      </c>
      <c r="O432" s="59">
        <f t="shared" si="150"/>
        <v>218</v>
      </c>
      <c r="P432" s="60">
        <f t="shared" si="151"/>
        <v>8</v>
      </c>
      <c r="Q432" s="59">
        <f t="shared" si="152"/>
        <v>0</v>
      </c>
      <c r="R432" s="59">
        <f t="shared" si="153"/>
        <v>0</v>
      </c>
      <c r="S432" s="59">
        <f t="shared" si="154"/>
        <v>0</v>
      </c>
      <c r="T432" s="59">
        <f t="shared" si="155"/>
        <v>0</v>
      </c>
      <c r="U432" s="59">
        <f t="shared" si="156"/>
        <v>218</v>
      </c>
      <c r="V432" s="59">
        <f t="shared" si="157"/>
        <v>15</v>
      </c>
      <c r="W432" s="61">
        <f t="shared" si="158"/>
        <v>1</v>
      </c>
    </row>
    <row r="433" spans="1:23">
      <c r="A433" s="95" t="s">
        <v>354</v>
      </c>
      <c r="B433" s="56" t="s">
        <v>229</v>
      </c>
      <c r="C433" s="57" t="s">
        <v>42</v>
      </c>
      <c r="D433" s="58">
        <v>30</v>
      </c>
      <c r="E433" s="58">
        <v>36</v>
      </c>
      <c r="F433" s="58"/>
      <c r="G433" s="58">
        <v>13</v>
      </c>
      <c r="H433" s="58">
        <v>23</v>
      </c>
      <c r="I433" s="58">
        <v>26</v>
      </c>
      <c r="J433" s="58">
        <v>30</v>
      </c>
      <c r="K433" s="58">
        <v>32</v>
      </c>
      <c r="L433" s="58"/>
      <c r="M433" s="58"/>
      <c r="N433" s="58">
        <v>22</v>
      </c>
      <c r="O433" s="59">
        <f t="shared" si="150"/>
        <v>212</v>
      </c>
      <c r="P433" s="60">
        <f t="shared" si="151"/>
        <v>8</v>
      </c>
      <c r="Q433" s="59">
        <f t="shared" si="152"/>
        <v>0</v>
      </c>
      <c r="R433" s="59">
        <f t="shared" si="153"/>
        <v>0</v>
      </c>
      <c r="S433" s="59">
        <f t="shared" si="154"/>
        <v>0</v>
      </c>
      <c r="T433" s="59">
        <f t="shared" si="155"/>
        <v>0</v>
      </c>
      <c r="U433" s="59">
        <f t="shared" si="156"/>
        <v>212</v>
      </c>
      <c r="V433" s="59">
        <f t="shared" si="157"/>
        <v>16</v>
      </c>
      <c r="W433" s="61">
        <f t="shared" si="158"/>
        <v>1</v>
      </c>
    </row>
    <row r="434" spans="1:23">
      <c r="A434" s="95" t="s">
        <v>355</v>
      </c>
      <c r="B434" s="56" t="s">
        <v>246</v>
      </c>
      <c r="C434" s="57" t="s">
        <v>64</v>
      </c>
      <c r="D434" s="58">
        <v>33</v>
      </c>
      <c r="E434" s="58"/>
      <c r="F434" s="58">
        <v>30</v>
      </c>
      <c r="G434" s="58">
        <v>19</v>
      </c>
      <c r="H434" s="58">
        <v>23</v>
      </c>
      <c r="I434" s="58"/>
      <c r="J434" s="58">
        <v>31</v>
      </c>
      <c r="K434" s="58">
        <v>37</v>
      </c>
      <c r="L434" s="58">
        <v>0</v>
      </c>
      <c r="M434" s="58"/>
      <c r="N434" s="58">
        <v>39</v>
      </c>
      <c r="O434" s="59">
        <f t="shared" si="150"/>
        <v>212</v>
      </c>
      <c r="P434" s="60">
        <f t="shared" si="151"/>
        <v>8</v>
      </c>
      <c r="Q434" s="59">
        <f t="shared" si="152"/>
        <v>0</v>
      </c>
      <c r="R434" s="59">
        <f t="shared" si="153"/>
        <v>0</v>
      </c>
      <c r="S434" s="59">
        <f t="shared" si="154"/>
        <v>0</v>
      </c>
      <c r="T434" s="59">
        <f t="shared" si="155"/>
        <v>0</v>
      </c>
      <c r="U434" s="59">
        <f t="shared" si="156"/>
        <v>212</v>
      </c>
      <c r="V434" s="59">
        <f t="shared" si="157"/>
        <v>16</v>
      </c>
      <c r="W434" s="61">
        <f t="shared" si="158"/>
        <v>1</v>
      </c>
    </row>
    <row r="435" spans="1:23">
      <c r="A435" s="95" t="s">
        <v>356</v>
      </c>
      <c r="B435" s="56" t="s">
        <v>242</v>
      </c>
      <c r="C435" s="57" t="s">
        <v>50</v>
      </c>
      <c r="D435" s="58">
        <v>24</v>
      </c>
      <c r="E435" s="58"/>
      <c r="F435" s="58">
        <v>34</v>
      </c>
      <c r="G435" s="58">
        <v>21</v>
      </c>
      <c r="H435" s="58">
        <v>30</v>
      </c>
      <c r="I435" s="58">
        <v>40</v>
      </c>
      <c r="J435" s="58"/>
      <c r="K435" s="58">
        <v>25</v>
      </c>
      <c r="L435" s="58">
        <v>0</v>
      </c>
      <c r="M435" s="58"/>
      <c r="N435" s="58">
        <v>35</v>
      </c>
      <c r="O435" s="59">
        <f t="shared" si="150"/>
        <v>209</v>
      </c>
      <c r="P435" s="60">
        <f t="shared" si="151"/>
        <v>8</v>
      </c>
      <c r="Q435" s="59">
        <f t="shared" si="152"/>
        <v>0</v>
      </c>
      <c r="R435" s="59">
        <f t="shared" si="153"/>
        <v>0</v>
      </c>
      <c r="S435" s="59">
        <f t="shared" si="154"/>
        <v>0</v>
      </c>
      <c r="T435" s="59">
        <f t="shared" si="155"/>
        <v>0</v>
      </c>
      <c r="U435" s="59">
        <f t="shared" si="156"/>
        <v>209</v>
      </c>
      <c r="V435" s="59">
        <f t="shared" si="157"/>
        <v>18</v>
      </c>
      <c r="W435" s="61">
        <f t="shared" si="158"/>
        <v>1</v>
      </c>
    </row>
    <row r="436" spans="1:23">
      <c r="A436" s="95" t="s">
        <v>357</v>
      </c>
      <c r="B436" s="56" t="s">
        <v>358</v>
      </c>
      <c r="C436" s="57" t="s">
        <v>39</v>
      </c>
      <c r="D436" s="58">
        <v>24</v>
      </c>
      <c r="E436" s="58"/>
      <c r="F436" s="58">
        <v>39</v>
      </c>
      <c r="G436" s="58">
        <v>25</v>
      </c>
      <c r="H436" s="58">
        <v>29</v>
      </c>
      <c r="I436" s="58"/>
      <c r="J436" s="58">
        <v>33</v>
      </c>
      <c r="K436" s="58">
        <v>21</v>
      </c>
      <c r="L436" s="58">
        <v>0</v>
      </c>
      <c r="M436" s="58"/>
      <c r="N436" s="58">
        <v>31</v>
      </c>
      <c r="O436" s="59">
        <f t="shared" si="150"/>
        <v>202</v>
      </c>
      <c r="P436" s="60">
        <f t="shared" si="151"/>
        <v>8</v>
      </c>
      <c r="Q436" s="59">
        <f t="shared" si="152"/>
        <v>0</v>
      </c>
      <c r="R436" s="59">
        <f t="shared" si="153"/>
        <v>0</v>
      </c>
      <c r="S436" s="59">
        <f t="shared" si="154"/>
        <v>0</v>
      </c>
      <c r="T436" s="59">
        <f t="shared" si="155"/>
        <v>0</v>
      </c>
      <c r="U436" s="59">
        <f t="shared" si="156"/>
        <v>202</v>
      </c>
      <c r="V436" s="59">
        <f t="shared" si="157"/>
        <v>19</v>
      </c>
      <c r="W436" s="61">
        <f t="shared" si="158"/>
        <v>1</v>
      </c>
    </row>
    <row r="437" spans="1:23">
      <c r="A437" s="95" t="s">
        <v>359</v>
      </c>
      <c r="B437" s="56" t="s">
        <v>119</v>
      </c>
      <c r="C437" s="57" t="s">
        <v>197</v>
      </c>
      <c r="D437" s="58">
        <v>34</v>
      </c>
      <c r="E437" s="58">
        <v>26</v>
      </c>
      <c r="F437" s="58"/>
      <c r="G437" s="58">
        <v>31</v>
      </c>
      <c r="H437" s="58">
        <v>25</v>
      </c>
      <c r="I437" s="58">
        <v>20</v>
      </c>
      <c r="J437" s="58">
        <v>33</v>
      </c>
      <c r="K437" s="58">
        <v>27</v>
      </c>
      <c r="L437" s="58"/>
      <c r="M437" s="58"/>
      <c r="N437" s="58"/>
      <c r="O437" s="59">
        <f t="shared" si="150"/>
        <v>196</v>
      </c>
      <c r="P437" s="60">
        <f t="shared" si="151"/>
        <v>7</v>
      </c>
      <c r="Q437" s="59">
        <f t="shared" si="152"/>
        <v>0</v>
      </c>
      <c r="R437" s="59">
        <f t="shared" si="153"/>
        <v>0</v>
      </c>
      <c r="S437" s="59">
        <f t="shared" si="154"/>
        <v>0</v>
      </c>
      <c r="T437" s="59">
        <f t="shared" si="155"/>
        <v>0</v>
      </c>
      <c r="U437" s="59">
        <f t="shared" si="156"/>
        <v>196</v>
      </c>
      <c r="V437" s="59">
        <f t="shared" si="157"/>
        <v>20</v>
      </c>
      <c r="W437" s="61" t="str">
        <f t="shared" si="158"/>
        <v/>
      </c>
    </row>
    <row r="438" spans="1:23">
      <c r="A438" s="95" t="s">
        <v>360</v>
      </c>
      <c r="B438" s="56" t="s">
        <v>255</v>
      </c>
      <c r="C438" s="57" t="s">
        <v>64</v>
      </c>
      <c r="D438" s="58">
        <v>27</v>
      </c>
      <c r="E438" s="58"/>
      <c r="F438" s="58">
        <v>37</v>
      </c>
      <c r="G438" s="58">
        <v>28</v>
      </c>
      <c r="H438" s="58">
        <v>35</v>
      </c>
      <c r="I438" s="58"/>
      <c r="J438" s="58"/>
      <c r="K438" s="58">
        <v>25</v>
      </c>
      <c r="L438" s="58">
        <v>0</v>
      </c>
      <c r="M438" s="58"/>
      <c r="N438" s="58">
        <v>35</v>
      </c>
      <c r="O438" s="59">
        <f t="shared" si="150"/>
        <v>187</v>
      </c>
      <c r="P438" s="60">
        <f t="shared" si="151"/>
        <v>7</v>
      </c>
      <c r="Q438" s="59">
        <f t="shared" si="152"/>
        <v>0</v>
      </c>
      <c r="R438" s="59">
        <f t="shared" si="153"/>
        <v>0</v>
      </c>
      <c r="S438" s="59">
        <f t="shared" si="154"/>
        <v>0</v>
      </c>
      <c r="T438" s="59">
        <f t="shared" si="155"/>
        <v>0</v>
      </c>
      <c r="U438" s="59">
        <f t="shared" si="156"/>
        <v>187</v>
      </c>
      <c r="V438" s="59">
        <f t="shared" si="157"/>
        <v>21</v>
      </c>
      <c r="W438" s="61" t="str">
        <f t="shared" si="158"/>
        <v/>
      </c>
    </row>
    <row r="439" spans="1:23">
      <c r="A439" s="55" t="s">
        <v>361</v>
      </c>
      <c r="B439" s="62" t="s">
        <v>252</v>
      </c>
      <c r="C439" s="57" t="s">
        <v>64</v>
      </c>
      <c r="D439" s="58">
        <v>15</v>
      </c>
      <c r="E439" s="58">
        <v>19</v>
      </c>
      <c r="F439" s="58"/>
      <c r="G439" s="58">
        <v>15</v>
      </c>
      <c r="H439" s="58"/>
      <c r="I439" s="58">
        <v>21</v>
      </c>
      <c r="J439" s="58">
        <v>23</v>
      </c>
      <c r="K439" s="58">
        <v>28</v>
      </c>
      <c r="L439" s="58">
        <v>0</v>
      </c>
      <c r="M439" s="58">
        <v>28</v>
      </c>
      <c r="N439" s="58">
        <v>26</v>
      </c>
      <c r="O439" s="59">
        <f t="shared" si="150"/>
        <v>175</v>
      </c>
      <c r="P439" s="60">
        <f t="shared" si="151"/>
        <v>9</v>
      </c>
      <c r="Q439" s="59">
        <f t="shared" si="152"/>
        <v>0</v>
      </c>
      <c r="R439" s="59">
        <f t="shared" si="153"/>
        <v>0</v>
      </c>
      <c r="S439" s="59">
        <f t="shared" si="154"/>
        <v>0</v>
      </c>
      <c r="T439" s="59">
        <f t="shared" si="155"/>
        <v>0</v>
      </c>
      <c r="U439" s="59">
        <f t="shared" si="156"/>
        <v>175</v>
      </c>
      <c r="V439" s="59">
        <f t="shared" si="157"/>
        <v>22</v>
      </c>
      <c r="W439" s="61">
        <f t="shared" si="158"/>
        <v>1</v>
      </c>
    </row>
    <row r="440" spans="1:23">
      <c r="A440" s="95" t="s">
        <v>362</v>
      </c>
      <c r="B440" s="56" t="s">
        <v>108</v>
      </c>
      <c r="C440" s="57" t="s">
        <v>58</v>
      </c>
      <c r="D440" s="58">
        <v>32</v>
      </c>
      <c r="E440" s="58">
        <v>34</v>
      </c>
      <c r="F440" s="58">
        <v>31</v>
      </c>
      <c r="G440" s="58"/>
      <c r="H440" s="58">
        <v>20</v>
      </c>
      <c r="I440" s="58">
        <v>23</v>
      </c>
      <c r="J440" s="58"/>
      <c r="K440" s="58">
        <v>31</v>
      </c>
      <c r="L440" s="58"/>
      <c r="M440" s="58"/>
      <c r="N440" s="58"/>
      <c r="O440" s="59">
        <f t="shared" si="150"/>
        <v>171</v>
      </c>
      <c r="P440" s="60">
        <f t="shared" si="151"/>
        <v>6</v>
      </c>
      <c r="Q440" s="59">
        <f t="shared" si="152"/>
        <v>0</v>
      </c>
      <c r="R440" s="59">
        <f t="shared" si="153"/>
        <v>0</v>
      </c>
      <c r="S440" s="59">
        <f t="shared" si="154"/>
        <v>0</v>
      </c>
      <c r="T440" s="59">
        <f t="shared" si="155"/>
        <v>0</v>
      </c>
      <c r="U440" s="59">
        <f t="shared" si="156"/>
        <v>171</v>
      </c>
      <c r="V440" s="59">
        <f t="shared" si="157"/>
        <v>23</v>
      </c>
      <c r="W440" s="61" t="str">
        <f t="shared" si="158"/>
        <v/>
      </c>
    </row>
    <row r="441" spans="1:23">
      <c r="A441" s="95" t="s">
        <v>363</v>
      </c>
      <c r="B441" s="56" t="s">
        <v>132</v>
      </c>
      <c r="C441" s="57" t="s">
        <v>156</v>
      </c>
      <c r="D441" s="58"/>
      <c r="E441" s="58">
        <v>37</v>
      </c>
      <c r="F441" s="58"/>
      <c r="G441" s="58">
        <v>32</v>
      </c>
      <c r="H441" s="58">
        <v>35</v>
      </c>
      <c r="I441" s="58"/>
      <c r="J441" s="58">
        <v>29</v>
      </c>
      <c r="K441" s="58">
        <v>35</v>
      </c>
      <c r="L441" s="58">
        <v>0</v>
      </c>
      <c r="M441" s="58"/>
      <c r="N441" s="58"/>
      <c r="O441" s="59">
        <f t="shared" si="150"/>
        <v>168</v>
      </c>
      <c r="P441" s="60">
        <f t="shared" si="151"/>
        <v>6</v>
      </c>
      <c r="Q441" s="59">
        <f t="shared" si="152"/>
        <v>0</v>
      </c>
      <c r="R441" s="59">
        <f t="shared" si="153"/>
        <v>0</v>
      </c>
      <c r="S441" s="59">
        <f t="shared" si="154"/>
        <v>0</v>
      </c>
      <c r="T441" s="59">
        <f t="shared" si="155"/>
        <v>0</v>
      </c>
      <c r="U441" s="59">
        <f t="shared" si="156"/>
        <v>168</v>
      </c>
      <c r="V441" s="59">
        <f t="shared" si="157"/>
        <v>24</v>
      </c>
      <c r="W441" s="61" t="str">
        <f t="shared" si="158"/>
        <v/>
      </c>
    </row>
    <row r="442" spans="1:23">
      <c r="A442" s="55" t="s">
        <v>364</v>
      </c>
      <c r="B442" s="62" t="s">
        <v>94</v>
      </c>
      <c r="C442" s="57" t="s">
        <v>55</v>
      </c>
      <c r="D442" s="58">
        <v>28</v>
      </c>
      <c r="E442" s="58"/>
      <c r="F442" s="58">
        <v>24</v>
      </c>
      <c r="G442" s="58">
        <v>27</v>
      </c>
      <c r="H442" s="58">
        <v>21</v>
      </c>
      <c r="I442" s="58">
        <v>31</v>
      </c>
      <c r="J442" s="58"/>
      <c r="K442" s="58"/>
      <c r="L442" s="58"/>
      <c r="M442" s="58">
        <v>37</v>
      </c>
      <c r="N442" s="58"/>
      <c r="O442" s="59">
        <f t="shared" si="150"/>
        <v>168</v>
      </c>
      <c r="P442" s="60">
        <f t="shared" si="151"/>
        <v>6</v>
      </c>
      <c r="Q442" s="59">
        <f t="shared" si="152"/>
        <v>0</v>
      </c>
      <c r="R442" s="59">
        <f t="shared" si="153"/>
        <v>0</v>
      </c>
      <c r="S442" s="59">
        <f t="shared" si="154"/>
        <v>0</v>
      </c>
      <c r="T442" s="59">
        <f t="shared" si="155"/>
        <v>0</v>
      </c>
      <c r="U442" s="59">
        <f t="shared" si="156"/>
        <v>168</v>
      </c>
      <c r="V442" s="59">
        <f t="shared" si="157"/>
        <v>24</v>
      </c>
      <c r="W442" s="61" t="str">
        <f t="shared" si="158"/>
        <v/>
      </c>
    </row>
    <row r="443" spans="1:23">
      <c r="A443" s="117" t="s">
        <v>365</v>
      </c>
      <c r="B443" s="56" t="s">
        <v>366</v>
      </c>
      <c r="C443" s="57" t="s">
        <v>197</v>
      </c>
      <c r="D443" s="58">
        <v>23</v>
      </c>
      <c r="E443" s="58"/>
      <c r="F443" s="58">
        <v>28</v>
      </c>
      <c r="G443" s="58">
        <v>25</v>
      </c>
      <c r="H443" s="58">
        <v>33</v>
      </c>
      <c r="I443" s="58">
        <v>26</v>
      </c>
      <c r="J443" s="58"/>
      <c r="K443" s="58">
        <v>26</v>
      </c>
      <c r="L443" s="58"/>
      <c r="M443" s="58"/>
      <c r="N443" s="58"/>
      <c r="O443" s="59">
        <f t="shared" si="150"/>
        <v>161</v>
      </c>
      <c r="P443" s="60">
        <f t="shared" si="151"/>
        <v>6</v>
      </c>
      <c r="Q443" s="59">
        <f t="shared" si="152"/>
        <v>0</v>
      </c>
      <c r="R443" s="59">
        <f t="shared" si="153"/>
        <v>0</v>
      </c>
      <c r="S443" s="59">
        <f t="shared" si="154"/>
        <v>0</v>
      </c>
      <c r="T443" s="59">
        <f t="shared" si="155"/>
        <v>0</v>
      </c>
      <c r="U443" s="59">
        <f t="shared" si="156"/>
        <v>161</v>
      </c>
      <c r="V443" s="59">
        <f t="shared" si="157"/>
        <v>26</v>
      </c>
      <c r="W443" s="61" t="str">
        <f t="shared" si="158"/>
        <v/>
      </c>
    </row>
    <row r="444" spans="1:23">
      <c r="A444" s="95" t="s">
        <v>367</v>
      </c>
      <c r="B444" s="56" t="s">
        <v>255</v>
      </c>
      <c r="C444" s="57" t="s">
        <v>187</v>
      </c>
      <c r="D444" s="58">
        <v>32</v>
      </c>
      <c r="E444" s="58"/>
      <c r="F444" s="58">
        <v>36</v>
      </c>
      <c r="G444" s="58">
        <v>24</v>
      </c>
      <c r="H444" s="58"/>
      <c r="I444" s="58"/>
      <c r="J444" s="58">
        <v>28</v>
      </c>
      <c r="K444" s="58">
        <v>29</v>
      </c>
      <c r="L444" s="58">
        <v>0</v>
      </c>
      <c r="M444" s="58"/>
      <c r="N444" s="58"/>
      <c r="O444" s="59">
        <f t="shared" si="150"/>
        <v>149</v>
      </c>
      <c r="P444" s="60">
        <f t="shared" si="151"/>
        <v>6</v>
      </c>
      <c r="Q444" s="59">
        <f t="shared" si="152"/>
        <v>0</v>
      </c>
      <c r="R444" s="59">
        <f t="shared" si="153"/>
        <v>0</v>
      </c>
      <c r="S444" s="59">
        <f t="shared" si="154"/>
        <v>0</v>
      </c>
      <c r="T444" s="59">
        <f t="shared" si="155"/>
        <v>0</v>
      </c>
      <c r="U444" s="59">
        <f t="shared" si="156"/>
        <v>149</v>
      </c>
      <c r="V444" s="59">
        <f t="shared" si="157"/>
        <v>27</v>
      </c>
      <c r="W444" s="61" t="str">
        <f t="shared" si="158"/>
        <v/>
      </c>
    </row>
    <row r="445" spans="1:23">
      <c r="A445" s="95" t="s">
        <v>368</v>
      </c>
      <c r="B445" s="56" t="s">
        <v>191</v>
      </c>
      <c r="C445" s="57" t="s">
        <v>64</v>
      </c>
      <c r="D445" s="58">
        <v>19</v>
      </c>
      <c r="E445" s="58">
        <v>23</v>
      </c>
      <c r="F445" s="58">
        <v>33</v>
      </c>
      <c r="G445" s="58">
        <v>31</v>
      </c>
      <c r="H445" s="58">
        <v>18</v>
      </c>
      <c r="I445" s="58">
        <v>23</v>
      </c>
      <c r="J445" s="58"/>
      <c r="K445" s="58"/>
      <c r="L445" s="58">
        <v>0</v>
      </c>
      <c r="M445" s="58"/>
      <c r="N445" s="58"/>
      <c r="O445" s="59">
        <f t="shared" si="150"/>
        <v>147</v>
      </c>
      <c r="P445" s="60">
        <f t="shared" si="151"/>
        <v>7</v>
      </c>
      <c r="Q445" s="59">
        <f t="shared" si="152"/>
        <v>0</v>
      </c>
      <c r="R445" s="59">
        <f t="shared" si="153"/>
        <v>0</v>
      </c>
      <c r="S445" s="59">
        <f t="shared" si="154"/>
        <v>0</v>
      </c>
      <c r="T445" s="59">
        <f t="shared" si="155"/>
        <v>0</v>
      </c>
      <c r="U445" s="59">
        <f t="shared" si="156"/>
        <v>147</v>
      </c>
      <c r="V445" s="59">
        <f t="shared" si="157"/>
        <v>28</v>
      </c>
      <c r="W445" s="61" t="str">
        <f t="shared" si="158"/>
        <v/>
      </c>
    </row>
    <row r="446" spans="1:23">
      <c r="A446" s="95" t="s">
        <v>369</v>
      </c>
      <c r="B446" s="56" t="s">
        <v>105</v>
      </c>
      <c r="C446" s="57" t="s">
        <v>187</v>
      </c>
      <c r="D446" s="58">
        <v>39</v>
      </c>
      <c r="E446" s="58"/>
      <c r="F446" s="58">
        <v>36</v>
      </c>
      <c r="G446" s="58"/>
      <c r="H446" s="58">
        <v>36</v>
      </c>
      <c r="I446" s="58"/>
      <c r="J446" s="58"/>
      <c r="K446" s="58">
        <v>35</v>
      </c>
      <c r="L446" s="58">
        <v>0</v>
      </c>
      <c r="M446" s="58"/>
      <c r="N446" s="58"/>
      <c r="O446" s="59">
        <f t="shared" si="150"/>
        <v>146</v>
      </c>
      <c r="P446" s="60">
        <f t="shared" si="151"/>
        <v>5</v>
      </c>
      <c r="Q446" s="59">
        <f t="shared" si="152"/>
        <v>0</v>
      </c>
      <c r="R446" s="59">
        <f t="shared" si="153"/>
        <v>0</v>
      </c>
      <c r="S446" s="59">
        <f t="shared" si="154"/>
        <v>0</v>
      </c>
      <c r="T446" s="59">
        <f t="shared" si="155"/>
        <v>0</v>
      </c>
      <c r="U446" s="59">
        <f t="shared" si="156"/>
        <v>146</v>
      </c>
      <c r="V446" s="59">
        <f t="shared" si="157"/>
        <v>29</v>
      </c>
      <c r="W446" s="61" t="str">
        <f t="shared" si="158"/>
        <v/>
      </c>
    </row>
    <row r="447" spans="1:23">
      <c r="A447" s="95" t="s">
        <v>370</v>
      </c>
      <c r="B447" s="56" t="s">
        <v>216</v>
      </c>
      <c r="C447" s="57" t="s">
        <v>133</v>
      </c>
      <c r="D447" s="58"/>
      <c r="E447" s="58"/>
      <c r="F447" s="58"/>
      <c r="G447" s="58">
        <v>23</v>
      </c>
      <c r="H447" s="58">
        <v>26</v>
      </c>
      <c r="I447" s="58"/>
      <c r="J447" s="58">
        <v>27</v>
      </c>
      <c r="K447" s="58">
        <v>33</v>
      </c>
      <c r="L447" s="58">
        <v>0</v>
      </c>
      <c r="M447" s="58">
        <v>31</v>
      </c>
      <c r="N447" s="58"/>
      <c r="O447" s="59">
        <f t="shared" si="150"/>
        <v>140</v>
      </c>
      <c r="P447" s="60">
        <f t="shared" si="151"/>
        <v>6</v>
      </c>
      <c r="Q447" s="59">
        <f t="shared" si="152"/>
        <v>0</v>
      </c>
      <c r="R447" s="59">
        <f t="shared" si="153"/>
        <v>0</v>
      </c>
      <c r="S447" s="59">
        <f t="shared" si="154"/>
        <v>0</v>
      </c>
      <c r="T447" s="59">
        <f t="shared" si="155"/>
        <v>0</v>
      </c>
      <c r="U447" s="59">
        <f t="shared" si="156"/>
        <v>140</v>
      </c>
      <c r="V447" s="59">
        <f t="shared" si="157"/>
        <v>30</v>
      </c>
      <c r="W447" s="61" t="str">
        <f t="shared" si="158"/>
        <v/>
      </c>
    </row>
    <row r="448" spans="1:23">
      <c r="A448" s="95" t="s">
        <v>319</v>
      </c>
      <c r="B448" s="56" t="s">
        <v>248</v>
      </c>
      <c r="C448" s="57" t="s">
        <v>64</v>
      </c>
      <c r="D448" s="58"/>
      <c r="E448" s="58">
        <v>29</v>
      </c>
      <c r="F448" s="58"/>
      <c r="G448" s="58">
        <v>22</v>
      </c>
      <c r="H448" s="58">
        <v>23</v>
      </c>
      <c r="I448" s="58">
        <v>35</v>
      </c>
      <c r="J448" s="58"/>
      <c r="K448" s="58">
        <v>31</v>
      </c>
      <c r="L448" s="58">
        <v>0</v>
      </c>
      <c r="M448" s="58"/>
      <c r="N448" s="58"/>
      <c r="O448" s="59">
        <f t="shared" si="150"/>
        <v>140</v>
      </c>
      <c r="P448" s="60">
        <f t="shared" si="151"/>
        <v>6</v>
      </c>
      <c r="Q448" s="59">
        <f t="shared" si="152"/>
        <v>0</v>
      </c>
      <c r="R448" s="59">
        <f t="shared" si="153"/>
        <v>0</v>
      </c>
      <c r="S448" s="59">
        <f t="shared" si="154"/>
        <v>0</v>
      </c>
      <c r="T448" s="59">
        <f t="shared" si="155"/>
        <v>0</v>
      </c>
      <c r="U448" s="59">
        <f t="shared" si="156"/>
        <v>140</v>
      </c>
      <c r="V448" s="59">
        <f t="shared" si="157"/>
        <v>30</v>
      </c>
      <c r="W448" s="61" t="str">
        <f t="shared" si="158"/>
        <v/>
      </c>
    </row>
    <row r="449" spans="1:23">
      <c r="A449" s="95" t="s">
        <v>371</v>
      </c>
      <c r="B449" s="56" t="s">
        <v>372</v>
      </c>
      <c r="C449" s="57" t="s">
        <v>42</v>
      </c>
      <c r="D449" s="58">
        <v>20</v>
      </c>
      <c r="E449" s="58">
        <v>29</v>
      </c>
      <c r="F449" s="58">
        <v>33</v>
      </c>
      <c r="G449" s="58"/>
      <c r="H449" s="58">
        <v>0</v>
      </c>
      <c r="I449" s="58"/>
      <c r="J449" s="58"/>
      <c r="K449" s="58">
        <v>18</v>
      </c>
      <c r="L449" s="58">
        <v>0</v>
      </c>
      <c r="M449" s="58">
        <v>32</v>
      </c>
      <c r="N449" s="58"/>
      <c r="O449" s="59">
        <f t="shared" si="150"/>
        <v>132</v>
      </c>
      <c r="P449" s="60">
        <f t="shared" si="151"/>
        <v>7</v>
      </c>
      <c r="Q449" s="59">
        <f t="shared" si="152"/>
        <v>0</v>
      </c>
      <c r="R449" s="59">
        <f t="shared" si="153"/>
        <v>0</v>
      </c>
      <c r="S449" s="59">
        <f t="shared" si="154"/>
        <v>0</v>
      </c>
      <c r="T449" s="59">
        <f t="shared" si="155"/>
        <v>0</v>
      </c>
      <c r="U449" s="59">
        <f t="shared" si="156"/>
        <v>132</v>
      </c>
      <c r="V449" s="59">
        <f t="shared" si="157"/>
        <v>32</v>
      </c>
      <c r="W449" s="61" t="str">
        <f t="shared" si="158"/>
        <v/>
      </c>
    </row>
    <row r="450" spans="1:23">
      <c r="A450" s="95" t="s">
        <v>373</v>
      </c>
      <c r="B450" s="56" t="s">
        <v>114</v>
      </c>
      <c r="C450" s="57" t="s">
        <v>86</v>
      </c>
      <c r="D450" s="58">
        <v>27</v>
      </c>
      <c r="E450" s="58"/>
      <c r="F450" s="58">
        <v>32</v>
      </c>
      <c r="G450" s="58">
        <v>26</v>
      </c>
      <c r="H450" s="58">
        <v>18</v>
      </c>
      <c r="I450" s="58"/>
      <c r="J450" s="58"/>
      <c r="K450" s="58">
        <v>19</v>
      </c>
      <c r="L450" s="58"/>
      <c r="M450" s="58"/>
      <c r="N450" s="58"/>
      <c r="O450" s="59">
        <f t="shared" ref="O450:O481" si="159">SUM(D450:N450)</f>
        <v>122</v>
      </c>
      <c r="P450" s="60">
        <f t="shared" ref="P450:P481" si="160">COUNT(D450:N450)</f>
        <v>5</v>
      </c>
      <c r="Q450" s="59">
        <f t="shared" ref="Q450:Q481" si="161">IF(P450&lt;9,0,SMALL(D450:N450,1))</f>
        <v>0</v>
      </c>
      <c r="R450" s="59">
        <f t="shared" ref="R450:R481" si="162">IF(P450&lt;10,0,SMALL(D450:N450,2))</f>
        <v>0</v>
      </c>
      <c r="S450" s="59">
        <f t="shared" ref="S450:S481" si="163">IF(P450&lt;11,0,SMALL(D450:N450,3))</f>
        <v>0</v>
      </c>
      <c r="T450" s="59">
        <f t="shared" ref="T450:T481" si="164">IF(P450&lt;12,0,+SMALL(D450:N450,4))</f>
        <v>0</v>
      </c>
      <c r="U450" s="59">
        <f t="shared" ref="U450:U481" si="165">IF(EXCLUS=4,O450-Q450-R450-S450-T450,IF(EXCLUS=3,O450-Q450-R450-S450,IF(EXCLUS=2,O450-Q450-R450,IF(EXCLUS=1,O450-Q450))))</f>
        <v>122</v>
      </c>
      <c r="V450" s="59">
        <f t="shared" ref="V450:V481" si="166">+IF(+COUNT(D450:N450)&gt;0,RANK(U450,$U$418:$U$490,0),"")</f>
        <v>33</v>
      </c>
      <c r="W450" s="61" t="str">
        <f t="shared" ref="W450:W481" si="167">IF(P450&gt;MAXCOMPET-1,1,"")</f>
        <v/>
      </c>
    </row>
    <row r="451" spans="1:23">
      <c r="A451" s="95" t="s">
        <v>374</v>
      </c>
      <c r="B451" s="56" t="s">
        <v>300</v>
      </c>
      <c r="C451" s="57" t="s">
        <v>58</v>
      </c>
      <c r="D451" s="58">
        <v>21</v>
      </c>
      <c r="E451" s="58"/>
      <c r="F451" s="58"/>
      <c r="G451" s="58">
        <v>18</v>
      </c>
      <c r="H451" s="58">
        <v>24</v>
      </c>
      <c r="I451" s="58">
        <v>23</v>
      </c>
      <c r="J451" s="58"/>
      <c r="K451" s="58">
        <v>30</v>
      </c>
      <c r="L451" s="58"/>
      <c r="M451" s="58"/>
      <c r="N451" s="58"/>
      <c r="O451" s="59">
        <f t="shared" si="159"/>
        <v>116</v>
      </c>
      <c r="P451" s="60">
        <f t="shared" si="160"/>
        <v>5</v>
      </c>
      <c r="Q451" s="59">
        <f t="shared" si="161"/>
        <v>0</v>
      </c>
      <c r="R451" s="59">
        <f t="shared" si="162"/>
        <v>0</v>
      </c>
      <c r="S451" s="59">
        <f t="shared" si="163"/>
        <v>0</v>
      </c>
      <c r="T451" s="59">
        <f t="shared" si="164"/>
        <v>0</v>
      </c>
      <c r="U451" s="59">
        <f t="shared" si="165"/>
        <v>116</v>
      </c>
      <c r="V451" s="59">
        <f t="shared" si="166"/>
        <v>34</v>
      </c>
      <c r="W451" s="61" t="str">
        <f t="shared" si="167"/>
        <v/>
      </c>
    </row>
    <row r="452" spans="1:23">
      <c r="A452" s="95" t="s">
        <v>266</v>
      </c>
      <c r="B452" s="56" t="s">
        <v>162</v>
      </c>
      <c r="C452" s="57" t="s">
        <v>86</v>
      </c>
      <c r="D452" s="58">
        <v>31</v>
      </c>
      <c r="E452" s="58"/>
      <c r="F452" s="58">
        <v>28</v>
      </c>
      <c r="G452" s="58">
        <v>23</v>
      </c>
      <c r="H452" s="58">
        <v>33</v>
      </c>
      <c r="I452" s="58"/>
      <c r="J452" s="58"/>
      <c r="K452" s="58"/>
      <c r="L452" s="58">
        <v>0</v>
      </c>
      <c r="M452" s="58"/>
      <c r="N452" s="58"/>
      <c r="O452" s="59">
        <f t="shared" si="159"/>
        <v>115</v>
      </c>
      <c r="P452" s="60">
        <f t="shared" si="160"/>
        <v>5</v>
      </c>
      <c r="Q452" s="59">
        <f t="shared" si="161"/>
        <v>0</v>
      </c>
      <c r="R452" s="59">
        <f t="shared" si="162"/>
        <v>0</v>
      </c>
      <c r="S452" s="59">
        <f t="shared" si="163"/>
        <v>0</v>
      </c>
      <c r="T452" s="59">
        <f t="shared" si="164"/>
        <v>0</v>
      </c>
      <c r="U452" s="59">
        <f t="shared" si="165"/>
        <v>115</v>
      </c>
      <c r="V452" s="59">
        <f t="shared" si="166"/>
        <v>35</v>
      </c>
      <c r="W452" s="61" t="str">
        <f t="shared" si="167"/>
        <v/>
      </c>
    </row>
    <row r="453" spans="1:23">
      <c r="A453" s="95" t="s">
        <v>375</v>
      </c>
      <c r="B453" s="56" t="s">
        <v>105</v>
      </c>
      <c r="C453" s="57" t="s">
        <v>187</v>
      </c>
      <c r="D453" s="58"/>
      <c r="E453" s="58"/>
      <c r="F453" s="58">
        <v>34</v>
      </c>
      <c r="G453" s="58">
        <v>22</v>
      </c>
      <c r="H453" s="58">
        <v>20</v>
      </c>
      <c r="I453" s="58"/>
      <c r="J453" s="58"/>
      <c r="K453" s="58">
        <v>29</v>
      </c>
      <c r="L453" s="58">
        <v>0</v>
      </c>
      <c r="M453" s="58"/>
      <c r="N453" s="58"/>
      <c r="O453" s="59">
        <f t="shared" si="159"/>
        <v>105</v>
      </c>
      <c r="P453" s="60">
        <f t="shared" si="160"/>
        <v>5</v>
      </c>
      <c r="Q453" s="59">
        <f t="shared" si="161"/>
        <v>0</v>
      </c>
      <c r="R453" s="59">
        <f t="shared" si="162"/>
        <v>0</v>
      </c>
      <c r="S453" s="59">
        <f t="shared" si="163"/>
        <v>0</v>
      </c>
      <c r="T453" s="59">
        <f t="shared" si="164"/>
        <v>0</v>
      </c>
      <c r="U453" s="59">
        <f t="shared" si="165"/>
        <v>105</v>
      </c>
      <c r="V453" s="59">
        <f t="shared" si="166"/>
        <v>36</v>
      </c>
      <c r="W453" s="61" t="str">
        <f t="shared" si="167"/>
        <v/>
      </c>
    </row>
    <row r="454" spans="1:23">
      <c r="A454" s="95" t="s">
        <v>376</v>
      </c>
      <c r="B454" s="56" t="s">
        <v>377</v>
      </c>
      <c r="C454" s="57" t="s">
        <v>64</v>
      </c>
      <c r="D454" s="58">
        <v>38</v>
      </c>
      <c r="E454" s="58"/>
      <c r="F454" s="58"/>
      <c r="G454" s="58"/>
      <c r="H454" s="58">
        <v>26</v>
      </c>
      <c r="I454" s="58"/>
      <c r="J454" s="58"/>
      <c r="K454" s="58">
        <v>41</v>
      </c>
      <c r="L454" s="58">
        <v>0</v>
      </c>
      <c r="M454" s="58"/>
      <c r="N454" s="58"/>
      <c r="O454" s="59">
        <f t="shared" si="159"/>
        <v>105</v>
      </c>
      <c r="P454" s="60">
        <f t="shared" si="160"/>
        <v>4</v>
      </c>
      <c r="Q454" s="59">
        <f t="shared" si="161"/>
        <v>0</v>
      </c>
      <c r="R454" s="59">
        <f t="shared" si="162"/>
        <v>0</v>
      </c>
      <c r="S454" s="59">
        <f t="shared" si="163"/>
        <v>0</v>
      </c>
      <c r="T454" s="59">
        <f t="shared" si="164"/>
        <v>0</v>
      </c>
      <c r="U454" s="59">
        <f t="shared" si="165"/>
        <v>105</v>
      </c>
      <c r="V454" s="59">
        <f t="shared" si="166"/>
        <v>36</v>
      </c>
      <c r="W454" s="61" t="str">
        <f t="shared" si="167"/>
        <v/>
      </c>
    </row>
    <row r="455" spans="1:23">
      <c r="A455" s="95" t="s">
        <v>378</v>
      </c>
      <c r="B455" s="56" t="s">
        <v>237</v>
      </c>
      <c r="C455" s="57" t="s">
        <v>187</v>
      </c>
      <c r="D455" s="58"/>
      <c r="E455" s="58"/>
      <c r="F455" s="58">
        <v>36</v>
      </c>
      <c r="G455" s="58"/>
      <c r="H455" s="58"/>
      <c r="I455" s="58"/>
      <c r="J455" s="58">
        <v>28</v>
      </c>
      <c r="K455" s="58">
        <v>30</v>
      </c>
      <c r="L455" s="58"/>
      <c r="M455" s="58"/>
      <c r="N455" s="58"/>
      <c r="O455" s="59">
        <f t="shared" si="159"/>
        <v>94</v>
      </c>
      <c r="P455" s="60">
        <f t="shared" si="160"/>
        <v>3</v>
      </c>
      <c r="Q455" s="59">
        <f t="shared" si="161"/>
        <v>0</v>
      </c>
      <c r="R455" s="59">
        <f t="shared" si="162"/>
        <v>0</v>
      </c>
      <c r="S455" s="59">
        <f t="shared" si="163"/>
        <v>0</v>
      </c>
      <c r="T455" s="59">
        <f t="shared" si="164"/>
        <v>0</v>
      </c>
      <c r="U455" s="59">
        <f t="shared" si="165"/>
        <v>94</v>
      </c>
      <c r="V455" s="59">
        <f t="shared" si="166"/>
        <v>38</v>
      </c>
      <c r="W455" s="61" t="str">
        <f t="shared" si="167"/>
        <v/>
      </c>
    </row>
    <row r="456" spans="1:23">
      <c r="A456" s="95" t="s">
        <v>56</v>
      </c>
      <c r="B456" s="56" t="s">
        <v>119</v>
      </c>
      <c r="C456" s="57" t="s">
        <v>58</v>
      </c>
      <c r="D456" s="58">
        <v>17</v>
      </c>
      <c r="E456" s="58">
        <v>20</v>
      </c>
      <c r="F456" s="58"/>
      <c r="G456" s="58"/>
      <c r="H456" s="58"/>
      <c r="I456" s="58">
        <v>37</v>
      </c>
      <c r="J456" s="58"/>
      <c r="K456" s="58"/>
      <c r="L456" s="58"/>
      <c r="M456" s="58"/>
      <c r="N456" s="58"/>
      <c r="O456" s="59">
        <f t="shared" si="159"/>
        <v>74</v>
      </c>
      <c r="P456" s="60">
        <f t="shared" si="160"/>
        <v>3</v>
      </c>
      <c r="Q456" s="59">
        <f t="shared" si="161"/>
        <v>0</v>
      </c>
      <c r="R456" s="59">
        <f t="shared" si="162"/>
        <v>0</v>
      </c>
      <c r="S456" s="59">
        <f t="shared" si="163"/>
        <v>0</v>
      </c>
      <c r="T456" s="59">
        <f t="shared" si="164"/>
        <v>0</v>
      </c>
      <c r="U456" s="59">
        <f t="shared" si="165"/>
        <v>74</v>
      </c>
      <c r="V456" s="59">
        <f t="shared" si="166"/>
        <v>39</v>
      </c>
      <c r="W456" s="61" t="str">
        <f t="shared" si="167"/>
        <v/>
      </c>
    </row>
    <row r="457" spans="1:23">
      <c r="A457" s="95" t="s">
        <v>379</v>
      </c>
      <c r="B457" s="56" t="s">
        <v>90</v>
      </c>
      <c r="C457" s="57" t="s">
        <v>64</v>
      </c>
      <c r="D457" s="58"/>
      <c r="E457" s="58"/>
      <c r="F457" s="58"/>
      <c r="G457" s="58">
        <v>24</v>
      </c>
      <c r="H457" s="58"/>
      <c r="I457" s="58">
        <v>12</v>
      </c>
      <c r="J457" s="58">
        <v>35</v>
      </c>
      <c r="K457" s="58"/>
      <c r="L457" s="58"/>
      <c r="M457" s="58"/>
      <c r="N457" s="58"/>
      <c r="O457" s="59">
        <f t="shared" si="159"/>
        <v>71</v>
      </c>
      <c r="P457" s="60">
        <f t="shared" si="160"/>
        <v>3</v>
      </c>
      <c r="Q457" s="59">
        <f t="shared" si="161"/>
        <v>0</v>
      </c>
      <c r="R457" s="59">
        <f t="shared" si="162"/>
        <v>0</v>
      </c>
      <c r="S457" s="59">
        <f t="shared" si="163"/>
        <v>0</v>
      </c>
      <c r="T457" s="59">
        <f t="shared" si="164"/>
        <v>0</v>
      </c>
      <c r="U457" s="59">
        <f t="shared" si="165"/>
        <v>71</v>
      </c>
      <c r="V457" s="59">
        <f t="shared" si="166"/>
        <v>40</v>
      </c>
      <c r="W457" s="61" t="str">
        <f t="shared" si="167"/>
        <v/>
      </c>
    </row>
    <row r="458" spans="1:23">
      <c r="A458" s="95" t="s">
        <v>380</v>
      </c>
      <c r="B458" s="56" t="s">
        <v>170</v>
      </c>
      <c r="C458" s="57" t="s">
        <v>58</v>
      </c>
      <c r="D458" s="58">
        <v>38</v>
      </c>
      <c r="E458" s="58"/>
      <c r="F458" s="58">
        <v>29</v>
      </c>
      <c r="G458" s="58"/>
      <c r="H458" s="58"/>
      <c r="I458" s="58"/>
      <c r="J458" s="58"/>
      <c r="K458" s="58"/>
      <c r="L458" s="58"/>
      <c r="M458" s="58"/>
      <c r="N458" s="58"/>
      <c r="O458" s="59">
        <f t="shared" si="159"/>
        <v>67</v>
      </c>
      <c r="P458" s="60">
        <f t="shared" si="160"/>
        <v>2</v>
      </c>
      <c r="Q458" s="59">
        <f t="shared" si="161"/>
        <v>0</v>
      </c>
      <c r="R458" s="59">
        <f t="shared" si="162"/>
        <v>0</v>
      </c>
      <c r="S458" s="59">
        <f t="shared" si="163"/>
        <v>0</v>
      </c>
      <c r="T458" s="59">
        <f t="shared" si="164"/>
        <v>0</v>
      </c>
      <c r="U458" s="59">
        <f t="shared" si="165"/>
        <v>67</v>
      </c>
      <c r="V458" s="59">
        <f t="shared" si="166"/>
        <v>41</v>
      </c>
      <c r="W458" s="61" t="str">
        <f t="shared" si="167"/>
        <v/>
      </c>
    </row>
    <row r="459" spans="1:23">
      <c r="A459" s="95" t="s">
        <v>381</v>
      </c>
      <c r="B459" s="56" t="s">
        <v>377</v>
      </c>
      <c r="C459" s="57" t="s">
        <v>50</v>
      </c>
      <c r="D459" s="58"/>
      <c r="E459" s="58"/>
      <c r="F459" s="58"/>
      <c r="G459" s="58"/>
      <c r="H459" s="58">
        <v>28</v>
      </c>
      <c r="I459" s="58"/>
      <c r="J459" s="58"/>
      <c r="K459" s="58">
        <v>27</v>
      </c>
      <c r="L459" s="58"/>
      <c r="M459" s="58"/>
      <c r="N459" s="58"/>
      <c r="O459" s="59">
        <f t="shared" si="159"/>
        <v>55</v>
      </c>
      <c r="P459" s="60">
        <f t="shared" si="160"/>
        <v>2</v>
      </c>
      <c r="Q459" s="59">
        <f t="shared" si="161"/>
        <v>0</v>
      </c>
      <c r="R459" s="59">
        <f t="shared" si="162"/>
        <v>0</v>
      </c>
      <c r="S459" s="59">
        <f t="shared" si="163"/>
        <v>0</v>
      </c>
      <c r="T459" s="59">
        <f t="shared" si="164"/>
        <v>0</v>
      </c>
      <c r="U459" s="59">
        <f t="shared" si="165"/>
        <v>55</v>
      </c>
      <c r="V459" s="59">
        <f t="shared" si="166"/>
        <v>42</v>
      </c>
      <c r="W459" s="61" t="str">
        <f t="shared" si="167"/>
        <v/>
      </c>
    </row>
    <row r="460" spans="1:23">
      <c r="A460" s="95" t="s">
        <v>382</v>
      </c>
      <c r="B460" s="56" t="s">
        <v>383</v>
      </c>
      <c r="C460" s="57" t="s">
        <v>45</v>
      </c>
      <c r="D460" s="58"/>
      <c r="E460" s="58"/>
      <c r="F460" s="58"/>
      <c r="G460" s="58"/>
      <c r="H460" s="58">
        <v>7</v>
      </c>
      <c r="I460" s="58"/>
      <c r="J460" s="58">
        <v>37</v>
      </c>
      <c r="K460" s="58"/>
      <c r="L460" s="58"/>
      <c r="M460" s="58"/>
      <c r="N460" s="58"/>
      <c r="O460" s="59">
        <f t="shared" si="159"/>
        <v>44</v>
      </c>
      <c r="P460" s="60">
        <f t="shared" si="160"/>
        <v>2</v>
      </c>
      <c r="Q460" s="59">
        <f t="shared" si="161"/>
        <v>0</v>
      </c>
      <c r="R460" s="59">
        <f t="shared" si="162"/>
        <v>0</v>
      </c>
      <c r="S460" s="59">
        <f t="shared" si="163"/>
        <v>0</v>
      </c>
      <c r="T460" s="59">
        <f t="shared" si="164"/>
        <v>0</v>
      </c>
      <c r="U460" s="59">
        <f t="shared" si="165"/>
        <v>44</v>
      </c>
      <c r="V460" s="59">
        <f t="shared" si="166"/>
        <v>43</v>
      </c>
      <c r="W460" s="61" t="str">
        <f t="shared" si="167"/>
        <v/>
      </c>
    </row>
    <row r="461" spans="1:23">
      <c r="A461" s="95" t="s">
        <v>384</v>
      </c>
      <c r="B461" s="56" t="s">
        <v>119</v>
      </c>
      <c r="C461" s="57" t="s">
        <v>156</v>
      </c>
      <c r="D461" s="58"/>
      <c r="E461" s="58"/>
      <c r="F461" s="58"/>
      <c r="G461" s="58">
        <v>19</v>
      </c>
      <c r="H461" s="58"/>
      <c r="I461" s="58"/>
      <c r="J461" s="58"/>
      <c r="K461" s="58">
        <v>15</v>
      </c>
      <c r="L461" s="58"/>
      <c r="M461" s="58"/>
      <c r="N461" s="58"/>
      <c r="O461" s="59">
        <f t="shared" si="159"/>
        <v>34</v>
      </c>
      <c r="P461" s="60">
        <f t="shared" si="160"/>
        <v>2</v>
      </c>
      <c r="Q461" s="59">
        <f t="shared" si="161"/>
        <v>0</v>
      </c>
      <c r="R461" s="59">
        <f t="shared" si="162"/>
        <v>0</v>
      </c>
      <c r="S461" s="59">
        <f t="shared" si="163"/>
        <v>0</v>
      </c>
      <c r="T461" s="59">
        <f t="shared" si="164"/>
        <v>0</v>
      </c>
      <c r="U461" s="59">
        <f t="shared" si="165"/>
        <v>34</v>
      </c>
      <c r="V461" s="59">
        <f t="shared" si="166"/>
        <v>44</v>
      </c>
      <c r="W461" s="61" t="str">
        <f t="shared" si="167"/>
        <v/>
      </c>
    </row>
    <row r="462" spans="1:23">
      <c r="A462" s="95" t="s">
        <v>80</v>
      </c>
      <c r="B462" s="56" t="s">
        <v>286</v>
      </c>
      <c r="C462" s="57" t="s">
        <v>58</v>
      </c>
      <c r="D462" s="58"/>
      <c r="E462" s="58"/>
      <c r="F462" s="58"/>
      <c r="G462" s="58"/>
      <c r="H462" s="58"/>
      <c r="I462" s="58">
        <v>29</v>
      </c>
      <c r="J462" s="58"/>
      <c r="K462" s="58"/>
      <c r="L462" s="58"/>
      <c r="M462" s="58"/>
      <c r="N462" s="58"/>
      <c r="O462" s="59">
        <f t="shared" si="159"/>
        <v>29</v>
      </c>
      <c r="P462" s="60">
        <f t="shared" si="160"/>
        <v>1</v>
      </c>
      <c r="Q462" s="59">
        <f t="shared" si="161"/>
        <v>0</v>
      </c>
      <c r="R462" s="59">
        <f t="shared" si="162"/>
        <v>0</v>
      </c>
      <c r="S462" s="59">
        <f t="shared" si="163"/>
        <v>0</v>
      </c>
      <c r="T462" s="59">
        <f t="shared" si="164"/>
        <v>0</v>
      </c>
      <c r="U462" s="59">
        <f t="shared" si="165"/>
        <v>29</v>
      </c>
      <c r="V462" s="59">
        <f t="shared" si="166"/>
        <v>45</v>
      </c>
      <c r="W462" s="61" t="str">
        <f t="shared" si="167"/>
        <v/>
      </c>
    </row>
    <row r="463" spans="1:23">
      <c r="A463" s="95" t="s">
        <v>385</v>
      </c>
      <c r="B463" s="56" t="s">
        <v>90</v>
      </c>
      <c r="C463" s="57" t="s">
        <v>58</v>
      </c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9">
        <f t="shared" si="159"/>
        <v>0</v>
      </c>
      <c r="P463" s="60">
        <f t="shared" si="160"/>
        <v>0</v>
      </c>
      <c r="Q463" s="59">
        <f t="shared" si="161"/>
        <v>0</v>
      </c>
      <c r="R463" s="59">
        <f t="shared" si="162"/>
        <v>0</v>
      </c>
      <c r="S463" s="59">
        <f t="shared" si="163"/>
        <v>0</v>
      </c>
      <c r="T463" s="59">
        <f t="shared" si="164"/>
        <v>0</v>
      </c>
      <c r="U463" s="59">
        <f t="shared" si="165"/>
        <v>0</v>
      </c>
      <c r="V463" s="59" t="str">
        <f t="shared" si="166"/>
        <v/>
      </c>
      <c r="W463" s="61" t="str">
        <f t="shared" si="167"/>
        <v/>
      </c>
    </row>
    <row r="464" spans="1:23">
      <c r="A464" s="95" t="s">
        <v>386</v>
      </c>
      <c r="B464" s="56" t="s">
        <v>119</v>
      </c>
      <c r="C464" s="57" t="s">
        <v>42</v>
      </c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9">
        <f t="shared" si="159"/>
        <v>0</v>
      </c>
      <c r="P464" s="60">
        <f t="shared" si="160"/>
        <v>0</v>
      </c>
      <c r="Q464" s="59">
        <f t="shared" si="161"/>
        <v>0</v>
      </c>
      <c r="R464" s="59">
        <f t="shared" si="162"/>
        <v>0</v>
      </c>
      <c r="S464" s="59">
        <f t="shared" si="163"/>
        <v>0</v>
      </c>
      <c r="T464" s="59">
        <f t="shared" si="164"/>
        <v>0</v>
      </c>
      <c r="U464" s="59">
        <f t="shared" si="165"/>
        <v>0</v>
      </c>
      <c r="V464" s="59" t="str">
        <f t="shared" si="166"/>
        <v/>
      </c>
      <c r="W464" s="61" t="str">
        <f t="shared" si="167"/>
        <v/>
      </c>
    </row>
    <row r="465" spans="1:23">
      <c r="A465" s="95" t="s">
        <v>387</v>
      </c>
      <c r="B465" s="56" t="s">
        <v>162</v>
      </c>
      <c r="C465" s="57" t="s">
        <v>77</v>
      </c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9">
        <f t="shared" si="159"/>
        <v>0</v>
      </c>
      <c r="P465" s="60">
        <f t="shared" si="160"/>
        <v>0</v>
      </c>
      <c r="Q465" s="59">
        <f t="shared" si="161"/>
        <v>0</v>
      </c>
      <c r="R465" s="59">
        <f t="shared" si="162"/>
        <v>0</v>
      </c>
      <c r="S465" s="59">
        <f t="shared" si="163"/>
        <v>0</v>
      </c>
      <c r="T465" s="59">
        <f t="shared" si="164"/>
        <v>0</v>
      </c>
      <c r="U465" s="59">
        <f t="shared" si="165"/>
        <v>0</v>
      </c>
      <c r="V465" s="59" t="str">
        <f t="shared" si="166"/>
        <v/>
      </c>
      <c r="W465" s="61" t="str">
        <f t="shared" si="167"/>
        <v/>
      </c>
    </row>
    <row r="466" spans="1:23">
      <c r="A466" s="95" t="s">
        <v>388</v>
      </c>
      <c r="B466" s="56" t="s">
        <v>377</v>
      </c>
      <c r="C466" s="57" t="s">
        <v>42</v>
      </c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9">
        <f t="shared" si="159"/>
        <v>0</v>
      </c>
      <c r="P466" s="60">
        <f t="shared" si="160"/>
        <v>0</v>
      </c>
      <c r="Q466" s="59">
        <f t="shared" si="161"/>
        <v>0</v>
      </c>
      <c r="R466" s="59">
        <f t="shared" si="162"/>
        <v>0</v>
      </c>
      <c r="S466" s="59">
        <f t="shared" si="163"/>
        <v>0</v>
      </c>
      <c r="T466" s="59">
        <f t="shared" si="164"/>
        <v>0</v>
      </c>
      <c r="U466" s="59">
        <f t="shared" si="165"/>
        <v>0</v>
      </c>
      <c r="V466" s="59" t="str">
        <f t="shared" si="166"/>
        <v/>
      </c>
      <c r="W466" s="61" t="str">
        <f t="shared" si="167"/>
        <v/>
      </c>
    </row>
    <row r="467" spans="1:23">
      <c r="A467" s="95" t="s">
        <v>389</v>
      </c>
      <c r="B467" s="56" t="s">
        <v>248</v>
      </c>
      <c r="C467" s="57" t="s">
        <v>58</v>
      </c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9">
        <f t="shared" si="159"/>
        <v>0</v>
      </c>
      <c r="P467" s="60">
        <f t="shared" si="160"/>
        <v>0</v>
      </c>
      <c r="Q467" s="59">
        <f t="shared" si="161"/>
        <v>0</v>
      </c>
      <c r="R467" s="59">
        <f t="shared" si="162"/>
        <v>0</v>
      </c>
      <c r="S467" s="59">
        <f t="shared" si="163"/>
        <v>0</v>
      </c>
      <c r="T467" s="59">
        <f t="shared" si="164"/>
        <v>0</v>
      </c>
      <c r="U467" s="59">
        <f t="shared" si="165"/>
        <v>0</v>
      </c>
      <c r="V467" s="59" t="str">
        <f t="shared" si="166"/>
        <v/>
      </c>
      <c r="W467" s="61" t="str">
        <f t="shared" si="167"/>
        <v/>
      </c>
    </row>
    <row r="468" spans="1:23">
      <c r="A468" s="95"/>
      <c r="B468" s="56"/>
      <c r="C468" s="57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9">
        <f t="shared" si="159"/>
        <v>0</v>
      </c>
      <c r="P468" s="60">
        <f t="shared" si="160"/>
        <v>0</v>
      </c>
      <c r="Q468" s="59">
        <f t="shared" si="161"/>
        <v>0</v>
      </c>
      <c r="R468" s="59">
        <f t="shared" si="162"/>
        <v>0</v>
      </c>
      <c r="S468" s="59">
        <f t="shared" si="163"/>
        <v>0</v>
      </c>
      <c r="T468" s="59">
        <f t="shared" si="164"/>
        <v>0</v>
      </c>
      <c r="U468" s="59">
        <f t="shared" si="165"/>
        <v>0</v>
      </c>
      <c r="V468" s="59" t="str">
        <f t="shared" si="166"/>
        <v/>
      </c>
      <c r="W468" s="61" t="str">
        <f t="shared" si="167"/>
        <v/>
      </c>
    </row>
    <row r="469" spans="1:23">
      <c r="A469" s="95"/>
      <c r="B469" s="56"/>
      <c r="C469" s="57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9">
        <f t="shared" si="159"/>
        <v>0</v>
      </c>
      <c r="P469" s="60">
        <f t="shared" si="160"/>
        <v>0</v>
      </c>
      <c r="Q469" s="59">
        <f t="shared" si="161"/>
        <v>0</v>
      </c>
      <c r="R469" s="59">
        <f t="shared" si="162"/>
        <v>0</v>
      </c>
      <c r="S469" s="59">
        <f t="shared" si="163"/>
        <v>0</v>
      </c>
      <c r="T469" s="59">
        <f t="shared" si="164"/>
        <v>0</v>
      </c>
      <c r="U469" s="59">
        <f t="shared" si="165"/>
        <v>0</v>
      </c>
      <c r="V469" s="59" t="str">
        <f t="shared" si="166"/>
        <v/>
      </c>
      <c r="W469" s="61" t="str">
        <f t="shared" si="167"/>
        <v/>
      </c>
    </row>
    <row r="470" spans="1:23">
      <c r="A470" s="95"/>
      <c r="B470" s="56"/>
      <c r="C470" s="57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9">
        <f t="shared" si="159"/>
        <v>0</v>
      </c>
      <c r="P470" s="60">
        <f t="shared" si="160"/>
        <v>0</v>
      </c>
      <c r="Q470" s="59">
        <f t="shared" si="161"/>
        <v>0</v>
      </c>
      <c r="R470" s="59">
        <f t="shared" si="162"/>
        <v>0</v>
      </c>
      <c r="S470" s="59">
        <f t="shared" si="163"/>
        <v>0</v>
      </c>
      <c r="T470" s="59">
        <f t="shared" si="164"/>
        <v>0</v>
      </c>
      <c r="U470" s="59">
        <f t="shared" si="165"/>
        <v>0</v>
      </c>
      <c r="V470" s="59" t="str">
        <f t="shared" si="166"/>
        <v/>
      </c>
      <c r="W470" s="61" t="str">
        <f t="shared" si="167"/>
        <v/>
      </c>
    </row>
    <row r="471" spans="1:23">
      <c r="A471" s="95"/>
      <c r="B471" s="56"/>
      <c r="C471" s="57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9">
        <f t="shared" si="159"/>
        <v>0</v>
      </c>
      <c r="P471" s="60">
        <f t="shared" si="160"/>
        <v>0</v>
      </c>
      <c r="Q471" s="59">
        <f t="shared" si="161"/>
        <v>0</v>
      </c>
      <c r="R471" s="59">
        <f t="shared" si="162"/>
        <v>0</v>
      </c>
      <c r="S471" s="59">
        <f t="shared" si="163"/>
        <v>0</v>
      </c>
      <c r="T471" s="59">
        <f t="shared" si="164"/>
        <v>0</v>
      </c>
      <c r="U471" s="59">
        <f t="shared" si="165"/>
        <v>0</v>
      </c>
      <c r="V471" s="59" t="str">
        <f t="shared" si="166"/>
        <v/>
      </c>
      <c r="W471" s="61" t="str">
        <f t="shared" si="167"/>
        <v/>
      </c>
    </row>
    <row r="472" spans="1:23">
      <c r="A472" s="95"/>
      <c r="B472" s="56"/>
      <c r="C472" s="57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9">
        <f t="shared" si="159"/>
        <v>0</v>
      </c>
      <c r="P472" s="60">
        <f t="shared" si="160"/>
        <v>0</v>
      </c>
      <c r="Q472" s="59">
        <f t="shared" si="161"/>
        <v>0</v>
      </c>
      <c r="R472" s="59">
        <f t="shared" si="162"/>
        <v>0</v>
      </c>
      <c r="S472" s="59">
        <f t="shared" si="163"/>
        <v>0</v>
      </c>
      <c r="T472" s="59">
        <f t="shared" si="164"/>
        <v>0</v>
      </c>
      <c r="U472" s="59">
        <f t="shared" si="165"/>
        <v>0</v>
      </c>
      <c r="V472" s="59" t="str">
        <f t="shared" si="166"/>
        <v/>
      </c>
      <c r="W472" s="61" t="str">
        <f t="shared" si="167"/>
        <v/>
      </c>
    </row>
    <row r="473" spans="1:23">
      <c r="A473" s="95"/>
      <c r="B473" s="56"/>
      <c r="C473" s="57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9">
        <f t="shared" si="159"/>
        <v>0</v>
      </c>
      <c r="P473" s="60">
        <f t="shared" si="160"/>
        <v>0</v>
      </c>
      <c r="Q473" s="59">
        <f t="shared" si="161"/>
        <v>0</v>
      </c>
      <c r="R473" s="59">
        <f t="shared" si="162"/>
        <v>0</v>
      </c>
      <c r="S473" s="59">
        <f t="shared" si="163"/>
        <v>0</v>
      </c>
      <c r="T473" s="59">
        <f t="shared" si="164"/>
        <v>0</v>
      </c>
      <c r="U473" s="59">
        <f t="shared" si="165"/>
        <v>0</v>
      </c>
      <c r="V473" s="59" t="str">
        <f t="shared" si="166"/>
        <v/>
      </c>
      <c r="W473" s="61" t="str">
        <f t="shared" si="167"/>
        <v/>
      </c>
    </row>
    <row r="474" spans="1:23">
      <c r="A474" s="95"/>
      <c r="B474" s="56"/>
      <c r="C474" s="57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9">
        <f t="shared" si="159"/>
        <v>0</v>
      </c>
      <c r="P474" s="60">
        <f t="shared" si="160"/>
        <v>0</v>
      </c>
      <c r="Q474" s="59">
        <f t="shared" si="161"/>
        <v>0</v>
      </c>
      <c r="R474" s="59">
        <f t="shared" si="162"/>
        <v>0</v>
      </c>
      <c r="S474" s="59">
        <f t="shared" si="163"/>
        <v>0</v>
      </c>
      <c r="T474" s="59">
        <f t="shared" si="164"/>
        <v>0</v>
      </c>
      <c r="U474" s="59">
        <f t="shared" si="165"/>
        <v>0</v>
      </c>
      <c r="V474" s="59" t="str">
        <f t="shared" si="166"/>
        <v/>
      </c>
      <c r="W474" s="61" t="str">
        <f t="shared" si="167"/>
        <v/>
      </c>
    </row>
    <row r="475" spans="1:23">
      <c r="A475" s="95"/>
      <c r="B475" s="56"/>
      <c r="C475" s="57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9">
        <f t="shared" si="159"/>
        <v>0</v>
      </c>
      <c r="P475" s="60">
        <f t="shared" si="160"/>
        <v>0</v>
      </c>
      <c r="Q475" s="59">
        <f t="shared" si="161"/>
        <v>0</v>
      </c>
      <c r="R475" s="59">
        <f t="shared" si="162"/>
        <v>0</v>
      </c>
      <c r="S475" s="59">
        <f t="shared" si="163"/>
        <v>0</v>
      </c>
      <c r="T475" s="59">
        <f t="shared" si="164"/>
        <v>0</v>
      </c>
      <c r="U475" s="59">
        <f t="shared" si="165"/>
        <v>0</v>
      </c>
      <c r="V475" s="59" t="str">
        <f t="shared" si="166"/>
        <v/>
      </c>
      <c r="W475" s="61" t="str">
        <f t="shared" si="167"/>
        <v/>
      </c>
    </row>
    <row r="476" spans="1:23">
      <c r="A476" s="95"/>
      <c r="B476" s="56"/>
      <c r="C476" s="57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9">
        <f t="shared" si="159"/>
        <v>0</v>
      </c>
      <c r="P476" s="60">
        <f t="shared" si="160"/>
        <v>0</v>
      </c>
      <c r="Q476" s="59">
        <f t="shared" si="161"/>
        <v>0</v>
      </c>
      <c r="R476" s="59">
        <f t="shared" si="162"/>
        <v>0</v>
      </c>
      <c r="S476" s="59">
        <f t="shared" si="163"/>
        <v>0</v>
      </c>
      <c r="T476" s="59">
        <f t="shared" si="164"/>
        <v>0</v>
      </c>
      <c r="U476" s="59">
        <f t="shared" si="165"/>
        <v>0</v>
      </c>
      <c r="V476" s="59" t="str">
        <f t="shared" si="166"/>
        <v/>
      </c>
      <c r="W476" s="61" t="str">
        <f t="shared" si="167"/>
        <v/>
      </c>
    </row>
    <row r="477" spans="1:23">
      <c r="A477" s="95"/>
      <c r="B477" s="56"/>
      <c r="C477" s="57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9">
        <f t="shared" si="159"/>
        <v>0</v>
      </c>
      <c r="P477" s="60">
        <f t="shared" si="160"/>
        <v>0</v>
      </c>
      <c r="Q477" s="59">
        <f t="shared" si="161"/>
        <v>0</v>
      </c>
      <c r="R477" s="59">
        <f t="shared" si="162"/>
        <v>0</v>
      </c>
      <c r="S477" s="59">
        <f t="shared" si="163"/>
        <v>0</v>
      </c>
      <c r="T477" s="59">
        <f t="shared" si="164"/>
        <v>0</v>
      </c>
      <c r="U477" s="59">
        <f t="shared" si="165"/>
        <v>0</v>
      </c>
      <c r="V477" s="59" t="str">
        <f t="shared" si="166"/>
        <v/>
      </c>
      <c r="W477" s="61" t="str">
        <f t="shared" si="167"/>
        <v/>
      </c>
    </row>
    <row r="478" spans="1:23">
      <c r="A478" s="95"/>
      <c r="B478" s="56"/>
      <c r="C478" s="57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9">
        <f t="shared" si="159"/>
        <v>0</v>
      </c>
      <c r="P478" s="60">
        <f t="shared" si="160"/>
        <v>0</v>
      </c>
      <c r="Q478" s="59">
        <f t="shared" si="161"/>
        <v>0</v>
      </c>
      <c r="R478" s="59">
        <f t="shared" si="162"/>
        <v>0</v>
      </c>
      <c r="S478" s="59">
        <f t="shared" si="163"/>
        <v>0</v>
      </c>
      <c r="T478" s="59">
        <f t="shared" si="164"/>
        <v>0</v>
      </c>
      <c r="U478" s="59">
        <f t="shared" si="165"/>
        <v>0</v>
      </c>
      <c r="V478" s="59" t="str">
        <f t="shared" si="166"/>
        <v/>
      </c>
      <c r="W478" s="61" t="str">
        <f t="shared" si="167"/>
        <v/>
      </c>
    </row>
    <row r="479" spans="1:23">
      <c r="A479" s="95"/>
      <c r="B479" s="56"/>
      <c r="C479" s="57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9">
        <f t="shared" si="159"/>
        <v>0</v>
      </c>
      <c r="P479" s="60">
        <f t="shared" si="160"/>
        <v>0</v>
      </c>
      <c r="Q479" s="59">
        <f t="shared" si="161"/>
        <v>0</v>
      </c>
      <c r="R479" s="59">
        <f t="shared" si="162"/>
        <v>0</v>
      </c>
      <c r="S479" s="59">
        <f t="shared" si="163"/>
        <v>0</v>
      </c>
      <c r="T479" s="59">
        <f t="shared" si="164"/>
        <v>0</v>
      </c>
      <c r="U479" s="59">
        <f t="shared" si="165"/>
        <v>0</v>
      </c>
      <c r="V479" s="59" t="str">
        <f t="shared" si="166"/>
        <v/>
      </c>
      <c r="W479" s="61" t="str">
        <f t="shared" si="167"/>
        <v/>
      </c>
    </row>
    <row r="480" spans="1:23">
      <c r="A480" s="95"/>
      <c r="B480" s="56"/>
      <c r="C480" s="57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9">
        <f t="shared" si="159"/>
        <v>0</v>
      </c>
      <c r="P480" s="60">
        <f t="shared" si="160"/>
        <v>0</v>
      </c>
      <c r="Q480" s="59">
        <f t="shared" si="161"/>
        <v>0</v>
      </c>
      <c r="R480" s="59">
        <f t="shared" si="162"/>
        <v>0</v>
      </c>
      <c r="S480" s="59">
        <f t="shared" si="163"/>
        <v>0</v>
      </c>
      <c r="T480" s="59">
        <f t="shared" si="164"/>
        <v>0</v>
      </c>
      <c r="U480" s="59">
        <f t="shared" si="165"/>
        <v>0</v>
      </c>
      <c r="V480" s="59" t="str">
        <f t="shared" si="166"/>
        <v/>
      </c>
      <c r="W480" s="61" t="str">
        <f t="shared" si="167"/>
        <v/>
      </c>
    </row>
    <row r="481" spans="1:23">
      <c r="A481" s="95"/>
      <c r="B481" s="56"/>
      <c r="C481" s="57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9">
        <f t="shared" si="159"/>
        <v>0</v>
      </c>
      <c r="P481" s="60">
        <f t="shared" si="160"/>
        <v>0</v>
      </c>
      <c r="Q481" s="59">
        <f t="shared" si="161"/>
        <v>0</v>
      </c>
      <c r="R481" s="59">
        <f t="shared" si="162"/>
        <v>0</v>
      </c>
      <c r="S481" s="59">
        <f t="shared" si="163"/>
        <v>0</v>
      </c>
      <c r="T481" s="59">
        <f t="shared" si="164"/>
        <v>0</v>
      </c>
      <c r="U481" s="59">
        <f t="shared" si="165"/>
        <v>0</v>
      </c>
      <c r="V481" s="59" t="str">
        <f t="shared" si="166"/>
        <v/>
      </c>
      <c r="W481" s="61" t="str">
        <f t="shared" si="167"/>
        <v/>
      </c>
    </row>
    <row r="482" spans="1:23">
      <c r="A482" s="95"/>
      <c r="B482" s="56"/>
      <c r="C482" s="57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9">
        <f t="shared" ref="O482:O513" si="168">SUM(D482:N482)</f>
        <v>0</v>
      </c>
      <c r="P482" s="60">
        <f t="shared" ref="P482:P489" si="169">COUNT(D482:N482)</f>
        <v>0</v>
      </c>
      <c r="Q482" s="59">
        <f t="shared" ref="Q482:Q513" si="170">IF(P482&lt;9,0,SMALL(D482:N482,1))</f>
        <v>0</v>
      </c>
      <c r="R482" s="59">
        <f t="shared" ref="R482:R489" si="171">IF(P482&lt;10,0,SMALL(D482:N482,2))</f>
        <v>0</v>
      </c>
      <c r="S482" s="59">
        <f t="shared" ref="S482:S489" si="172">IF(P482&lt;11,0,SMALL(D482:N482,3))</f>
        <v>0</v>
      </c>
      <c r="T482" s="59">
        <f t="shared" ref="T482:T489" si="173">IF(P482&lt;12,0,+SMALL(D482:N482,4))</f>
        <v>0</v>
      </c>
      <c r="U482" s="59">
        <f t="shared" ref="U482:U513" si="174">IF(EXCLUS=4,O482-Q482-R482-S482-T482,IF(EXCLUS=3,O482-Q482-R482-S482,IF(EXCLUS=2,O482-Q482-R482,IF(EXCLUS=1,O482-Q482))))</f>
        <v>0</v>
      </c>
      <c r="V482" s="59" t="str">
        <f t="shared" ref="V482:V513" si="175">+IF(+COUNT(D482:N482)&gt;0,RANK(U482,$U$418:$U$490,0),"")</f>
        <v/>
      </c>
      <c r="W482" s="61" t="str">
        <f t="shared" ref="W482:W489" si="176">IF(P482&gt;MAXCOMPET-1,1,"")</f>
        <v/>
      </c>
    </row>
    <row r="483" spans="1:23">
      <c r="A483" s="95"/>
      <c r="B483" s="56"/>
      <c r="C483" s="57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9">
        <f t="shared" si="168"/>
        <v>0</v>
      </c>
      <c r="P483" s="60">
        <f t="shared" si="169"/>
        <v>0</v>
      </c>
      <c r="Q483" s="59">
        <f t="shared" si="170"/>
        <v>0</v>
      </c>
      <c r="R483" s="59">
        <f t="shared" si="171"/>
        <v>0</v>
      </c>
      <c r="S483" s="59">
        <f t="shared" si="172"/>
        <v>0</v>
      </c>
      <c r="T483" s="59">
        <f t="shared" si="173"/>
        <v>0</v>
      </c>
      <c r="U483" s="59">
        <f t="shared" si="174"/>
        <v>0</v>
      </c>
      <c r="V483" s="59" t="str">
        <f t="shared" si="175"/>
        <v/>
      </c>
      <c r="W483" s="61" t="str">
        <f t="shared" si="176"/>
        <v/>
      </c>
    </row>
    <row r="484" spans="1:23">
      <c r="A484" s="95"/>
      <c r="B484" s="56"/>
      <c r="C484" s="57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9">
        <f t="shared" si="168"/>
        <v>0</v>
      </c>
      <c r="P484" s="60">
        <f t="shared" si="169"/>
        <v>0</v>
      </c>
      <c r="Q484" s="59">
        <f t="shared" si="170"/>
        <v>0</v>
      </c>
      <c r="R484" s="59">
        <f t="shared" si="171"/>
        <v>0</v>
      </c>
      <c r="S484" s="59">
        <f t="shared" si="172"/>
        <v>0</v>
      </c>
      <c r="T484" s="59">
        <f t="shared" si="173"/>
        <v>0</v>
      </c>
      <c r="U484" s="59">
        <f t="shared" si="174"/>
        <v>0</v>
      </c>
      <c r="V484" s="59" t="str">
        <f t="shared" si="175"/>
        <v/>
      </c>
      <c r="W484" s="61" t="str">
        <f t="shared" si="176"/>
        <v/>
      </c>
    </row>
    <row r="485" spans="1:23">
      <c r="A485" s="95"/>
      <c r="B485" s="56"/>
      <c r="C485" s="57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9">
        <f t="shared" si="168"/>
        <v>0</v>
      </c>
      <c r="P485" s="60">
        <f t="shared" si="169"/>
        <v>0</v>
      </c>
      <c r="Q485" s="59">
        <f t="shared" si="170"/>
        <v>0</v>
      </c>
      <c r="R485" s="59">
        <f t="shared" si="171"/>
        <v>0</v>
      </c>
      <c r="S485" s="59">
        <f t="shared" si="172"/>
        <v>0</v>
      </c>
      <c r="T485" s="59">
        <f t="shared" si="173"/>
        <v>0</v>
      </c>
      <c r="U485" s="59">
        <f t="shared" si="174"/>
        <v>0</v>
      </c>
      <c r="V485" s="59" t="str">
        <f t="shared" si="175"/>
        <v/>
      </c>
      <c r="W485" s="61" t="str">
        <f t="shared" si="176"/>
        <v/>
      </c>
    </row>
    <row r="486" spans="1:23">
      <c r="A486" s="95"/>
      <c r="B486" s="56"/>
      <c r="C486" s="57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9">
        <f t="shared" si="168"/>
        <v>0</v>
      </c>
      <c r="P486" s="60">
        <f t="shared" si="169"/>
        <v>0</v>
      </c>
      <c r="Q486" s="59">
        <f t="shared" si="170"/>
        <v>0</v>
      </c>
      <c r="R486" s="59">
        <f t="shared" si="171"/>
        <v>0</v>
      </c>
      <c r="S486" s="59">
        <f t="shared" si="172"/>
        <v>0</v>
      </c>
      <c r="T486" s="59">
        <f t="shared" si="173"/>
        <v>0</v>
      </c>
      <c r="U486" s="59">
        <f t="shared" si="174"/>
        <v>0</v>
      </c>
      <c r="V486" s="59" t="str">
        <f t="shared" si="175"/>
        <v/>
      </c>
      <c r="W486" s="61" t="str">
        <f t="shared" si="176"/>
        <v/>
      </c>
    </row>
    <row r="487" spans="1:23">
      <c r="A487" s="95"/>
      <c r="B487" s="56"/>
      <c r="C487" s="57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9">
        <f t="shared" si="168"/>
        <v>0</v>
      </c>
      <c r="P487" s="60">
        <f t="shared" si="169"/>
        <v>0</v>
      </c>
      <c r="Q487" s="59">
        <f t="shared" si="170"/>
        <v>0</v>
      </c>
      <c r="R487" s="59">
        <f t="shared" si="171"/>
        <v>0</v>
      </c>
      <c r="S487" s="59">
        <f t="shared" si="172"/>
        <v>0</v>
      </c>
      <c r="T487" s="59">
        <f t="shared" si="173"/>
        <v>0</v>
      </c>
      <c r="U487" s="59">
        <f t="shared" si="174"/>
        <v>0</v>
      </c>
      <c r="V487" s="59" t="str">
        <f t="shared" si="175"/>
        <v/>
      </c>
      <c r="W487" s="61" t="str">
        <f t="shared" si="176"/>
        <v/>
      </c>
    </row>
    <row r="488" spans="1:23">
      <c r="A488" s="95"/>
      <c r="B488" s="56"/>
      <c r="C488" s="57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9">
        <f t="shared" si="168"/>
        <v>0</v>
      </c>
      <c r="P488" s="60">
        <f t="shared" si="169"/>
        <v>0</v>
      </c>
      <c r="Q488" s="59">
        <f t="shared" si="170"/>
        <v>0</v>
      </c>
      <c r="R488" s="59">
        <f t="shared" si="171"/>
        <v>0</v>
      </c>
      <c r="S488" s="59">
        <f t="shared" si="172"/>
        <v>0</v>
      </c>
      <c r="T488" s="59">
        <f t="shared" si="173"/>
        <v>0</v>
      </c>
      <c r="U488" s="59">
        <f t="shared" si="174"/>
        <v>0</v>
      </c>
      <c r="V488" s="59" t="str">
        <f t="shared" si="175"/>
        <v/>
      </c>
      <c r="W488" s="61" t="str">
        <f t="shared" si="176"/>
        <v/>
      </c>
    </row>
    <row r="489" spans="1:23">
      <c r="A489" s="95"/>
      <c r="B489" s="56"/>
      <c r="C489" s="57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9">
        <f t="shared" si="168"/>
        <v>0</v>
      </c>
      <c r="P489" s="60">
        <f t="shared" si="169"/>
        <v>0</v>
      </c>
      <c r="Q489" s="59">
        <f t="shared" si="170"/>
        <v>0</v>
      </c>
      <c r="R489" s="59">
        <f t="shared" si="171"/>
        <v>0</v>
      </c>
      <c r="S489" s="59">
        <f t="shared" si="172"/>
        <v>0</v>
      </c>
      <c r="T489" s="59">
        <f t="shared" si="173"/>
        <v>0</v>
      </c>
      <c r="U489" s="59">
        <f t="shared" si="174"/>
        <v>0</v>
      </c>
      <c r="V489" s="59" t="str">
        <f t="shared" si="175"/>
        <v/>
      </c>
      <c r="W489" s="61" t="str">
        <f t="shared" si="176"/>
        <v/>
      </c>
    </row>
    <row r="490" spans="1:23">
      <c r="A490" s="96"/>
      <c r="B490" s="96"/>
      <c r="C490" s="97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9"/>
      <c r="P490" s="60"/>
      <c r="Q490" s="59"/>
      <c r="R490" s="59"/>
      <c r="S490" s="59"/>
      <c r="T490" s="59"/>
      <c r="U490" s="59"/>
      <c r="V490" s="59"/>
      <c r="W490" s="61"/>
    </row>
    <row r="491" spans="1:23" ht="15.75">
      <c r="A491" s="67">
        <f>COUNTIF($A$418:$A$490,"&gt;&lt;")</f>
        <v>50</v>
      </c>
      <c r="B491" s="67">
        <f>COUNTIF($B$418:$B$490,"&gt;&lt;")</f>
        <v>50</v>
      </c>
      <c r="C491" s="67">
        <f>COUNTIF($C$418:$C$490,"&gt;&lt;")</f>
        <v>50</v>
      </c>
      <c r="D491" s="67">
        <f t="shared" ref="D491:N491" si="177">COUNTIF(D$418:D$490,"=0")+COUNTIF(D$418:D$490,"&gt;0")</f>
        <v>33</v>
      </c>
      <c r="E491" s="67">
        <f t="shared" si="177"/>
        <v>23</v>
      </c>
      <c r="F491" s="67">
        <f t="shared" si="177"/>
        <v>30</v>
      </c>
      <c r="G491" s="67">
        <f t="shared" si="177"/>
        <v>33</v>
      </c>
      <c r="H491" s="67">
        <f t="shared" si="177"/>
        <v>33</v>
      </c>
      <c r="I491" s="67">
        <f t="shared" si="177"/>
        <v>25</v>
      </c>
      <c r="J491" s="67">
        <f t="shared" si="177"/>
        <v>25</v>
      </c>
      <c r="K491" s="67">
        <f t="shared" si="177"/>
        <v>36</v>
      </c>
      <c r="L491" s="67">
        <f t="shared" si="177"/>
        <v>26</v>
      </c>
      <c r="M491" s="67">
        <f t="shared" si="177"/>
        <v>15</v>
      </c>
      <c r="N491" s="67">
        <f t="shared" si="177"/>
        <v>20</v>
      </c>
      <c r="O491" s="64"/>
      <c r="P491" s="64"/>
      <c r="Q491" s="64"/>
      <c r="R491" s="64"/>
      <c r="S491" s="64"/>
      <c r="T491" s="64"/>
      <c r="U491" s="64"/>
      <c r="V491" s="111" t="s">
        <v>10</v>
      </c>
      <c r="W491" s="61"/>
    </row>
    <row r="492" spans="1:23" ht="18">
      <c r="A492" s="69"/>
      <c r="B492" s="70"/>
      <c r="C492" s="71"/>
      <c r="D492" s="72">
        <f t="shared" ref="D492:N492" si="178">IF(D491&gt;0,D491/$A491,0)</f>
        <v>0.66</v>
      </c>
      <c r="E492" s="72">
        <f t="shared" si="178"/>
        <v>0.46</v>
      </c>
      <c r="F492" s="72">
        <f t="shared" si="178"/>
        <v>0.6</v>
      </c>
      <c r="G492" s="72">
        <f t="shared" si="178"/>
        <v>0.66</v>
      </c>
      <c r="H492" s="72">
        <f t="shared" si="178"/>
        <v>0.66</v>
      </c>
      <c r="I492" s="72">
        <f t="shared" si="178"/>
        <v>0.5</v>
      </c>
      <c r="J492" s="72">
        <f t="shared" si="178"/>
        <v>0.5</v>
      </c>
      <c r="K492" s="72">
        <f t="shared" si="178"/>
        <v>0.72</v>
      </c>
      <c r="L492" s="72">
        <f t="shared" si="178"/>
        <v>0.52</v>
      </c>
      <c r="M492" s="72">
        <f t="shared" si="178"/>
        <v>0.3</v>
      </c>
      <c r="N492" s="72">
        <f t="shared" si="178"/>
        <v>0.4</v>
      </c>
      <c r="O492" s="64"/>
      <c r="P492" s="64"/>
      <c r="Q492" s="64"/>
      <c r="R492" s="64"/>
      <c r="S492" s="64"/>
      <c r="T492" s="64"/>
      <c r="U492" s="64"/>
      <c r="V492" s="118" t="s">
        <v>10</v>
      </c>
      <c r="W492" s="61"/>
    </row>
    <row r="493" spans="1:23" ht="18">
      <c r="A493" s="92"/>
      <c r="B493" s="107"/>
      <c r="C493" s="61"/>
      <c r="D493" s="61"/>
      <c r="E493" s="61"/>
      <c r="F493" s="92"/>
      <c r="G493" s="61"/>
      <c r="H493" s="61"/>
      <c r="I493" s="61"/>
      <c r="J493" s="92"/>
      <c r="K493" s="92"/>
      <c r="L493" s="92"/>
      <c r="M493" s="61"/>
      <c r="N493" s="92"/>
      <c r="O493" s="64"/>
      <c r="P493" s="64"/>
      <c r="Q493" s="64"/>
      <c r="R493" s="64"/>
      <c r="S493" s="64"/>
      <c r="T493" s="64"/>
      <c r="U493" s="64"/>
      <c r="V493" s="118" t="s">
        <v>10</v>
      </c>
      <c r="W493" s="61"/>
    </row>
    <row r="494" spans="1:23">
      <c r="A494" s="119" t="s">
        <v>10</v>
      </c>
      <c r="B494" s="120" t="s">
        <v>10</v>
      </c>
      <c r="C494" s="75"/>
      <c r="D494" s="59"/>
      <c r="E494" s="59"/>
      <c r="F494" s="59"/>
      <c r="G494" s="59"/>
      <c r="H494" s="59" t="s">
        <v>390</v>
      </c>
      <c r="I494" s="61"/>
      <c r="J494" s="59"/>
      <c r="K494" s="59"/>
      <c r="L494" s="59"/>
      <c r="M494" s="59"/>
      <c r="N494" s="59"/>
      <c r="O494" s="87"/>
      <c r="P494" s="87"/>
      <c r="Q494" s="87"/>
      <c r="R494" s="87"/>
      <c r="S494" s="87"/>
      <c r="T494" s="87"/>
      <c r="U494" s="87"/>
      <c r="V494" s="87" t="s">
        <v>10</v>
      </c>
      <c r="W494" s="61"/>
    </row>
    <row r="495" spans="1:23" ht="15.75">
      <c r="A495" s="121">
        <f>+A$491+A$413+A$334+A$256+A$224</f>
        <v>229</v>
      </c>
      <c r="B495" s="122" t="s">
        <v>391</v>
      </c>
      <c r="C495" s="71"/>
      <c r="D495" s="123">
        <f t="shared" ref="D495:N495" si="179">+D$491+D$413+D$334+D$256+D$224+D500+D503</f>
        <v>146</v>
      </c>
      <c r="E495" s="123">
        <f t="shared" si="179"/>
        <v>125</v>
      </c>
      <c r="F495" s="123">
        <f t="shared" si="179"/>
        <v>149</v>
      </c>
      <c r="G495" s="123">
        <f t="shared" si="179"/>
        <v>157</v>
      </c>
      <c r="H495" s="123">
        <f t="shared" si="179"/>
        <v>138</v>
      </c>
      <c r="I495" s="123">
        <f t="shared" si="179"/>
        <v>142</v>
      </c>
      <c r="J495" s="123">
        <f t="shared" si="179"/>
        <v>118</v>
      </c>
      <c r="K495" s="123">
        <f t="shared" si="179"/>
        <v>127</v>
      </c>
      <c r="L495" s="123">
        <f t="shared" si="179"/>
        <v>104</v>
      </c>
      <c r="M495" s="123">
        <f t="shared" si="179"/>
        <v>73</v>
      </c>
      <c r="N495" s="123">
        <f t="shared" si="179"/>
        <v>93</v>
      </c>
      <c r="O495" s="87"/>
      <c r="P495" s="87" t="s">
        <v>10</v>
      </c>
      <c r="Q495" s="115"/>
      <c r="R495" s="124"/>
      <c r="S495" s="87"/>
      <c r="T495" s="87"/>
      <c r="U495" s="87"/>
      <c r="V495" s="87"/>
      <c r="W495" s="61"/>
    </row>
    <row r="496" spans="1:23" ht="15.75">
      <c r="A496" s="121" t="s">
        <v>392</v>
      </c>
      <c r="B496" s="122" t="s">
        <v>393</v>
      </c>
      <c r="C496" s="71"/>
      <c r="D496" s="72">
        <f t="shared" ref="D496:N496" si="180">IF(D495&gt;0,D495/$A495,0)</f>
        <v>0.63755458515283847</v>
      </c>
      <c r="E496" s="72">
        <f t="shared" si="180"/>
        <v>0.54585152838427953</v>
      </c>
      <c r="F496" s="72">
        <f t="shared" si="180"/>
        <v>0.6506550218340611</v>
      </c>
      <c r="G496" s="72">
        <f t="shared" si="180"/>
        <v>0.68558951965065507</v>
      </c>
      <c r="H496" s="72">
        <f t="shared" si="180"/>
        <v>0.6026200873362445</v>
      </c>
      <c r="I496" s="72">
        <f t="shared" si="180"/>
        <v>0.62008733624454149</v>
      </c>
      <c r="J496" s="72">
        <f t="shared" si="180"/>
        <v>0.51528384279475981</v>
      </c>
      <c r="K496" s="72">
        <f t="shared" si="180"/>
        <v>0.55458515283842791</v>
      </c>
      <c r="L496" s="72">
        <f t="shared" si="180"/>
        <v>0.45414847161572053</v>
      </c>
      <c r="M496" s="72">
        <f t="shared" si="180"/>
        <v>0.31877729257641924</v>
      </c>
      <c r="N496" s="72">
        <f t="shared" si="180"/>
        <v>0.40611353711790393</v>
      </c>
      <c r="O496" s="92"/>
      <c r="P496" s="92"/>
      <c r="Q496" s="125"/>
      <c r="R496" s="92"/>
      <c r="S496" s="92"/>
      <c r="T496" s="92"/>
      <c r="U496" s="92"/>
      <c r="V496" s="92" t="s">
        <v>10</v>
      </c>
      <c r="W496" s="61"/>
    </row>
    <row r="497" spans="1:23" ht="75.75">
      <c r="A497" s="47" t="s">
        <v>88</v>
      </c>
      <c r="B497" s="48" t="s">
        <v>16</v>
      </c>
      <c r="C497" s="49" t="s">
        <v>17</v>
      </c>
      <c r="D497" s="50" t="s">
        <v>18</v>
      </c>
      <c r="E497" s="50" t="s">
        <v>19</v>
      </c>
      <c r="F497" s="50" t="s">
        <v>20</v>
      </c>
      <c r="G497" s="50" t="s">
        <v>21</v>
      </c>
      <c r="H497" s="50" t="s">
        <v>22</v>
      </c>
      <c r="I497" s="50" t="s">
        <v>23</v>
      </c>
      <c r="J497" s="50" t="s">
        <v>24</v>
      </c>
      <c r="K497" s="51" t="s">
        <v>25</v>
      </c>
      <c r="L497" s="50" t="s">
        <v>26</v>
      </c>
      <c r="M497" s="50" t="s">
        <v>27</v>
      </c>
      <c r="N497" s="51" t="s">
        <v>20</v>
      </c>
      <c r="O497" s="52" t="s">
        <v>10</v>
      </c>
      <c r="P497" s="52" t="s">
        <v>10</v>
      </c>
      <c r="Q497" s="52" t="s">
        <v>10</v>
      </c>
      <c r="R497" s="52" t="s">
        <v>10</v>
      </c>
      <c r="S497" s="52" t="s">
        <v>10</v>
      </c>
      <c r="T497" s="52" t="s">
        <v>10</v>
      </c>
      <c r="U497" s="52" t="s">
        <v>10</v>
      </c>
      <c r="V497" s="52" t="s">
        <v>10</v>
      </c>
      <c r="W497" s="52" t="s">
        <v>10</v>
      </c>
    </row>
    <row r="498" spans="1:23">
      <c r="A498" s="116"/>
      <c r="B498" s="126"/>
      <c r="C498" s="65"/>
      <c r="D498" s="65"/>
      <c r="E498" s="65"/>
      <c r="F498" s="127"/>
      <c r="G498" s="128"/>
      <c r="H498" s="128"/>
      <c r="I498" s="128"/>
      <c r="J498" s="127"/>
      <c r="K498" s="127"/>
      <c r="L498" s="127"/>
      <c r="M498" s="128"/>
      <c r="N498" s="92"/>
      <c r="O498" s="92"/>
      <c r="P498" s="92"/>
      <c r="Q498" s="92"/>
      <c r="R498" s="92"/>
      <c r="S498" s="92"/>
      <c r="T498" s="92"/>
      <c r="U498" s="92"/>
      <c r="V498" s="92"/>
      <c r="W498" s="65" t="s">
        <v>10</v>
      </c>
    </row>
    <row r="499" spans="1:23">
      <c r="A499" s="121">
        <f t="shared" ref="A499:N499" si="181">+A$491+A$413+A$334+A$256+A$224</f>
        <v>229</v>
      </c>
      <c r="B499" s="122">
        <f t="shared" si="181"/>
        <v>229</v>
      </c>
      <c r="C499" s="129">
        <f t="shared" si="181"/>
        <v>229</v>
      </c>
      <c r="D499" s="129">
        <f t="shared" si="181"/>
        <v>146</v>
      </c>
      <c r="E499" s="129">
        <f t="shared" si="181"/>
        <v>123</v>
      </c>
      <c r="F499" s="129">
        <f t="shared" si="181"/>
        <v>147</v>
      </c>
      <c r="G499" s="129">
        <f t="shared" si="181"/>
        <v>157</v>
      </c>
      <c r="H499" s="129">
        <f t="shared" si="181"/>
        <v>137</v>
      </c>
      <c r="I499" s="129">
        <f t="shared" si="181"/>
        <v>142</v>
      </c>
      <c r="J499" s="129">
        <f t="shared" si="181"/>
        <v>117</v>
      </c>
      <c r="K499" s="129">
        <f t="shared" si="181"/>
        <v>126</v>
      </c>
      <c r="L499" s="129">
        <f t="shared" si="181"/>
        <v>104</v>
      </c>
      <c r="M499" s="129">
        <f t="shared" si="181"/>
        <v>71</v>
      </c>
      <c r="N499" s="129">
        <f t="shared" si="181"/>
        <v>93</v>
      </c>
      <c r="O499" s="92"/>
      <c r="P499" s="92"/>
      <c r="Q499" s="92"/>
      <c r="R499" s="92"/>
      <c r="S499" s="92"/>
      <c r="T499" s="92"/>
      <c r="U499" s="92"/>
      <c r="V499" s="92"/>
      <c r="W499" s="65" t="s">
        <v>10</v>
      </c>
    </row>
    <row r="500" spans="1:23">
      <c r="A500" s="89"/>
      <c r="B500" s="74" t="s">
        <v>394</v>
      </c>
      <c r="C500" s="59" t="s">
        <v>395</v>
      </c>
      <c r="D500" s="58">
        <v>0</v>
      </c>
      <c r="E500" s="58">
        <v>1</v>
      </c>
      <c r="F500" s="58">
        <v>2</v>
      </c>
      <c r="G500" s="58">
        <v>0</v>
      </c>
      <c r="H500" s="58">
        <v>0</v>
      </c>
      <c r="I500" s="58">
        <v>0</v>
      </c>
      <c r="J500" s="58">
        <v>1</v>
      </c>
      <c r="K500" s="58">
        <v>0</v>
      </c>
      <c r="L500" s="58">
        <v>0</v>
      </c>
      <c r="M500" s="58">
        <v>0</v>
      </c>
      <c r="N500" s="58">
        <v>0</v>
      </c>
      <c r="O500" s="92"/>
      <c r="P500" s="92"/>
      <c r="Q500" s="92"/>
      <c r="R500" s="92"/>
      <c r="S500" s="92"/>
      <c r="T500" s="92"/>
      <c r="U500" s="92"/>
      <c r="V500" s="92"/>
      <c r="W500" s="65" t="s">
        <v>10</v>
      </c>
    </row>
    <row r="501" spans="1:23">
      <c r="A501" s="89"/>
      <c r="B501" s="74" t="s">
        <v>396</v>
      </c>
      <c r="C501" s="59" t="s">
        <v>397</v>
      </c>
      <c r="D501" s="58">
        <v>0</v>
      </c>
      <c r="E501" s="58">
        <v>0</v>
      </c>
      <c r="F501" s="58">
        <v>0</v>
      </c>
      <c r="G501" s="58">
        <v>1</v>
      </c>
      <c r="H501" s="58">
        <v>2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92"/>
      <c r="P501" s="92"/>
      <c r="Q501" s="92"/>
      <c r="R501" s="92"/>
      <c r="S501" s="92"/>
      <c r="T501" s="92"/>
      <c r="U501" s="92"/>
      <c r="V501" s="92"/>
      <c r="W501" s="65"/>
    </row>
    <row r="502" spans="1:23">
      <c r="A502" s="92"/>
      <c r="B502" s="74" t="s">
        <v>398</v>
      </c>
      <c r="C502" s="59" t="s">
        <v>399</v>
      </c>
      <c r="D502" s="58">
        <v>0</v>
      </c>
      <c r="E502" s="58">
        <v>1</v>
      </c>
      <c r="F502" s="58">
        <v>1</v>
      </c>
      <c r="G502" s="58">
        <v>0</v>
      </c>
      <c r="H502" s="58">
        <v>6</v>
      </c>
      <c r="I502" s="58">
        <v>3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92"/>
      <c r="P502" s="92"/>
      <c r="Q502" s="92"/>
      <c r="R502" s="92"/>
      <c r="S502" s="92"/>
      <c r="T502" s="92"/>
      <c r="U502" s="92"/>
      <c r="V502" s="92"/>
      <c r="W502" s="65" t="s">
        <v>10</v>
      </c>
    </row>
    <row r="503" spans="1:23">
      <c r="A503" s="89"/>
      <c r="B503" s="74" t="s">
        <v>400</v>
      </c>
      <c r="C503" s="59"/>
      <c r="D503" s="58">
        <v>0</v>
      </c>
      <c r="E503" s="58">
        <v>1</v>
      </c>
      <c r="F503" s="58">
        <v>0</v>
      </c>
      <c r="G503" s="58">
        <v>0</v>
      </c>
      <c r="H503" s="58">
        <v>1</v>
      </c>
      <c r="I503" s="58">
        <v>0</v>
      </c>
      <c r="J503" s="58">
        <v>0</v>
      </c>
      <c r="K503" s="58">
        <v>1</v>
      </c>
      <c r="L503" s="58">
        <v>0</v>
      </c>
      <c r="M503" s="58">
        <v>2</v>
      </c>
      <c r="N503" s="58">
        <v>0</v>
      </c>
      <c r="O503" s="92"/>
      <c r="P503" s="92"/>
      <c r="Q503" s="92"/>
      <c r="R503" s="92"/>
      <c r="S503" s="92"/>
      <c r="T503" s="92"/>
      <c r="U503" s="92"/>
      <c r="V503" s="92"/>
      <c r="W503" s="65" t="s">
        <v>10</v>
      </c>
    </row>
    <row r="504" spans="1:23">
      <c r="A504" s="92"/>
      <c r="B504" s="107"/>
      <c r="C504" s="61"/>
      <c r="D504" s="130" t="s">
        <v>10</v>
      </c>
      <c r="E504" s="130" t="s">
        <v>10</v>
      </c>
      <c r="F504" s="130" t="s">
        <v>10</v>
      </c>
      <c r="G504" s="130" t="s">
        <v>10</v>
      </c>
      <c r="H504" s="130" t="s">
        <v>10</v>
      </c>
      <c r="I504" s="130" t="s">
        <v>10</v>
      </c>
      <c r="J504" s="130" t="s">
        <v>10</v>
      </c>
      <c r="K504" s="130" t="s">
        <v>10</v>
      </c>
      <c r="L504" s="130" t="s">
        <v>10</v>
      </c>
      <c r="M504" s="130" t="s">
        <v>10</v>
      </c>
      <c r="N504" s="130" t="s">
        <v>10</v>
      </c>
      <c r="O504" s="92"/>
      <c r="P504" s="92"/>
      <c r="Q504" s="92"/>
      <c r="R504" s="92"/>
      <c r="S504" s="92"/>
      <c r="T504" s="92"/>
      <c r="U504" s="92"/>
      <c r="V504" s="92"/>
      <c r="W504" s="65" t="s">
        <v>10</v>
      </c>
    </row>
    <row r="505" spans="1:23">
      <c r="A505" s="92"/>
      <c r="B505" s="107"/>
      <c r="C505" s="61"/>
      <c r="D505" s="92"/>
      <c r="E505" s="61"/>
      <c r="F505" s="92" t="s">
        <v>10</v>
      </c>
      <c r="G505" s="92"/>
      <c r="H505" s="61"/>
      <c r="I505" s="92"/>
      <c r="J505" s="92"/>
      <c r="K505" s="92"/>
      <c r="L505" s="92"/>
      <c r="M505" s="92"/>
      <c r="N505" s="92" t="s">
        <v>10</v>
      </c>
      <c r="O505" s="92"/>
      <c r="P505" s="92"/>
      <c r="Q505" s="92"/>
      <c r="R505" s="92"/>
      <c r="S505" s="92"/>
      <c r="T505" s="92"/>
      <c r="U505" s="92"/>
      <c r="V505" s="92"/>
      <c r="W505" s="65" t="s">
        <v>10</v>
      </c>
    </row>
    <row r="506" spans="1:23">
      <c r="A506" s="131" t="str">
        <f ca="1">CELL("nomfichier")</f>
        <v>D:\Tempo 4\[ARGE Class 25-10-14.xlsx]Feuil1</v>
      </c>
      <c r="B506" s="90"/>
      <c r="C506" s="91"/>
      <c r="D506" s="92"/>
      <c r="E506" s="61"/>
      <c r="F506" s="92"/>
      <c r="G506" s="61"/>
      <c r="H506" s="61"/>
      <c r="I506" s="92"/>
      <c r="J506" s="92"/>
      <c r="K506" s="92"/>
      <c r="L506" s="92"/>
      <c r="M506" s="61"/>
      <c r="N506" s="92"/>
      <c r="O506" s="92"/>
      <c r="P506" s="92"/>
      <c r="Q506" s="92"/>
      <c r="R506" s="92"/>
      <c r="S506" s="92"/>
      <c r="T506" s="92"/>
      <c r="U506" s="92"/>
      <c r="V506" s="92"/>
      <c r="W506" s="65" t="s">
        <v>10</v>
      </c>
    </row>
    <row r="507" spans="1:23">
      <c r="A507" s="89"/>
      <c r="B507" s="90"/>
      <c r="C507" s="91"/>
      <c r="D507" s="92"/>
      <c r="E507" s="61"/>
      <c r="F507" s="92"/>
      <c r="G507" s="61"/>
      <c r="H507" s="61"/>
      <c r="I507" s="92"/>
      <c r="J507" s="92"/>
      <c r="K507" s="92"/>
      <c r="L507" s="92"/>
      <c r="M507" s="61"/>
      <c r="N507" s="92"/>
      <c r="O507" s="92"/>
      <c r="P507" s="92"/>
      <c r="Q507" s="92"/>
      <c r="R507" s="92"/>
      <c r="S507" s="92"/>
      <c r="T507" s="92"/>
      <c r="U507" s="92"/>
      <c r="V507" s="92"/>
      <c r="W507" s="65" t="s">
        <v>10</v>
      </c>
    </row>
    <row r="508" spans="1:23">
      <c r="A508" s="89"/>
      <c r="B508" s="90"/>
      <c r="C508" s="91"/>
      <c r="D508" s="92" t="s">
        <v>10</v>
      </c>
      <c r="E508" s="61" t="s">
        <v>10</v>
      </c>
      <c r="F508" s="92" t="s">
        <v>10</v>
      </c>
      <c r="G508" s="61" t="s">
        <v>10</v>
      </c>
      <c r="H508" s="61" t="s">
        <v>10</v>
      </c>
      <c r="I508" s="92" t="s">
        <v>10</v>
      </c>
      <c r="J508" s="92" t="s">
        <v>10</v>
      </c>
      <c r="K508" s="92" t="s">
        <v>10</v>
      </c>
      <c r="L508" s="92" t="s">
        <v>10</v>
      </c>
      <c r="M508" s="61" t="s">
        <v>10</v>
      </c>
      <c r="N508" s="92" t="s">
        <v>10</v>
      </c>
      <c r="O508" s="92"/>
      <c r="P508" s="92"/>
      <c r="Q508" s="92"/>
      <c r="R508" s="92"/>
      <c r="S508" s="92"/>
      <c r="T508" s="92"/>
      <c r="U508" s="92"/>
      <c r="V508" s="92"/>
      <c r="W508" s="65" t="s">
        <v>10</v>
      </c>
    </row>
    <row r="509" spans="1:23">
      <c r="A509" s="89"/>
      <c r="B509" s="90"/>
      <c r="C509" s="91"/>
      <c r="D509" s="92"/>
      <c r="E509" s="61"/>
      <c r="F509" s="92"/>
      <c r="G509" s="61"/>
      <c r="H509" s="61"/>
      <c r="I509" s="92"/>
      <c r="J509" s="92"/>
      <c r="K509" s="92"/>
      <c r="L509" s="92"/>
      <c r="M509" s="61"/>
      <c r="N509" s="92"/>
      <c r="O509" s="92"/>
      <c r="P509" s="92"/>
      <c r="Q509" s="92"/>
      <c r="R509" s="92"/>
      <c r="S509" s="92"/>
      <c r="T509" s="92"/>
      <c r="U509" s="92"/>
      <c r="V509" s="92"/>
      <c r="W509" s="92"/>
    </row>
    <row r="510" spans="1:23">
      <c r="A510" s="89"/>
      <c r="B510" s="90"/>
      <c r="C510" s="91"/>
      <c r="D510" s="92"/>
      <c r="E510" s="61"/>
      <c r="F510" s="92" t="s">
        <v>10</v>
      </c>
      <c r="G510" s="61" t="s">
        <v>10</v>
      </c>
      <c r="H510" s="61"/>
      <c r="I510" s="92"/>
      <c r="J510" s="92"/>
      <c r="K510" s="92"/>
      <c r="L510" s="92"/>
      <c r="M510" s="61"/>
      <c r="N510" s="92"/>
      <c r="O510" s="92"/>
      <c r="P510" s="92"/>
      <c r="Q510" s="92"/>
      <c r="R510" s="92"/>
      <c r="S510" s="92"/>
      <c r="T510" s="92"/>
      <c r="U510" s="92"/>
      <c r="V510" s="92"/>
      <c r="W510" s="92"/>
    </row>
    <row r="511" spans="1:23">
      <c r="A511" s="30"/>
      <c r="B511" s="31"/>
      <c r="C511" s="132"/>
      <c r="E511" s="4"/>
      <c r="G511" s="4"/>
      <c r="H511" s="4"/>
      <c r="M511" s="4"/>
    </row>
    <row r="512" spans="1:23">
      <c r="A512" s="30"/>
      <c r="B512" s="31"/>
      <c r="C512" s="132"/>
      <c r="E512" s="4"/>
      <c r="G512" s="4"/>
      <c r="H512" s="4"/>
      <c r="M512" s="4"/>
      <c r="W512" s="4"/>
    </row>
    <row r="513" spans="1:23">
      <c r="A513" s="30"/>
      <c r="B513" s="31"/>
      <c r="C513" s="132"/>
      <c r="E513" s="4"/>
      <c r="G513" s="4"/>
      <c r="H513" s="4"/>
      <c r="M513" s="4"/>
      <c r="W513" s="4"/>
    </row>
    <row r="514" spans="1:23">
      <c r="A514" s="30"/>
      <c r="B514" s="31"/>
      <c r="C514" s="132"/>
      <c r="E514" s="4"/>
      <c r="G514" s="4"/>
      <c r="H514" s="4"/>
      <c r="M514" s="4"/>
      <c r="W514" s="4"/>
    </row>
    <row r="515" spans="1:23">
      <c r="A515" s="30"/>
      <c r="B515" s="31"/>
      <c r="C515" s="132"/>
      <c r="E515" s="4"/>
      <c r="G515" s="4"/>
      <c r="H515" s="4"/>
      <c r="M515" s="4"/>
      <c r="W515" s="4"/>
    </row>
    <row r="516" spans="1:23">
      <c r="A516" s="30"/>
      <c r="B516" s="31"/>
      <c r="C516" s="132"/>
      <c r="E516" s="4"/>
      <c r="G516" s="4"/>
      <c r="H516" s="4"/>
      <c r="M516" s="4"/>
      <c r="W516" s="4"/>
    </row>
    <row r="517" spans="1:23">
      <c r="A517" s="30"/>
      <c r="B517" s="31"/>
      <c r="C517" s="132"/>
      <c r="E517" s="4"/>
      <c r="G517" s="4"/>
      <c r="H517" s="4"/>
      <c r="M517" s="4"/>
      <c r="W517" s="4"/>
    </row>
    <row r="518" spans="1:23">
      <c r="A518" s="30"/>
      <c r="B518" s="31"/>
      <c r="C518" s="132"/>
      <c r="E518" s="4"/>
      <c r="G518" s="4"/>
      <c r="H518" s="4"/>
      <c r="M518" s="4"/>
      <c r="W518" s="4"/>
    </row>
    <row r="519" spans="1:23">
      <c r="A519" s="30"/>
      <c r="B519" s="31"/>
      <c r="C519" s="132"/>
      <c r="E519" s="4"/>
      <c r="G519" s="4"/>
      <c r="H519" s="4"/>
      <c r="M519" s="4"/>
      <c r="W519" s="4"/>
    </row>
    <row r="520" spans="1:23">
      <c r="A520" s="30"/>
      <c r="B520" s="31"/>
      <c r="C520" s="132"/>
      <c r="E520" s="4"/>
      <c r="G520" s="4"/>
      <c r="H520" s="4"/>
      <c r="M520" s="4"/>
      <c r="W520" s="4"/>
    </row>
    <row r="521" spans="1:23">
      <c r="A521" s="30"/>
      <c r="B521" s="31"/>
      <c r="C521" s="132"/>
      <c r="E521" s="4"/>
      <c r="G521" s="4"/>
      <c r="H521" s="4"/>
      <c r="M521" s="4"/>
      <c r="W521" s="4"/>
    </row>
    <row r="522" spans="1:23">
      <c r="A522" s="30"/>
      <c r="B522" s="31"/>
      <c r="C522" s="132"/>
      <c r="E522" s="4"/>
      <c r="G522" s="4"/>
      <c r="H522" s="4"/>
      <c r="M522" s="4"/>
      <c r="W522" s="4"/>
    </row>
    <row r="523" spans="1:23">
      <c r="A523" s="30"/>
      <c r="B523" s="31"/>
      <c r="C523" s="132"/>
      <c r="E523" s="4"/>
      <c r="G523" s="4"/>
      <c r="H523" s="4"/>
      <c r="M523" s="4"/>
      <c r="W523" s="4"/>
    </row>
    <row r="524" spans="1:23">
      <c r="A524" s="30"/>
      <c r="B524" s="31"/>
      <c r="C524" s="132"/>
      <c r="E524" s="4"/>
      <c r="G524" s="4"/>
      <c r="H524" s="4"/>
      <c r="M524" s="4"/>
      <c r="W524" s="4"/>
    </row>
    <row r="525" spans="1:23">
      <c r="A525" s="30"/>
      <c r="B525" s="31"/>
      <c r="C525" s="132"/>
      <c r="E525" s="4"/>
      <c r="G525" s="4"/>
      <c r="H525" s="4"/>
      <c r="M525" s="4"/>
      <c r="W525" s="4"/>
    </row>
    <row r="526" spans="1:23">
      <c r="A526" s="30"/>
      <c r="B526" s="31"/>
      <c r="C526" s="132"/>
      <c r="E526" s="4"/>
      <c r="G526" s="4"/>
      <c r="H526" s="4"/>
      <c r="M526" s="4"/>
      <c r="W526" s="4"/>
    </row>
    <row r="527" spans="1:23">
      <c r="A527" s="30"/>
      <c r="B527" s="31"/>
      <c r="C527" s="132"/>
      <c r="E527" s="4"/>
      <c r="G527" s="4"/>
      <c r="H527" s="4"/>
      <c r="M527" s="4"/>
      <c r="W527" s="4"/>
    </row>
    <row r="528" spans="1:23">
      <c r="A528" s="30"/>
      <c r="B528" s="31"/>
      <c r="C528" s="132"/>
      <c r="E528" s="4"/>
      <c r="G528" s="4"/>
      <c r="H528" s="4"/>
      <c r="M528" s="4"/>
      <c r="W528" s="4"/>
    </row>
    <row r="529" spans="1:23">
      <c r="A529" s="30"/>
      <c r="B529" s="31"/>
      <c r="C529" s="132"/>
      <c r="E529" s="4"/>
      <c r="G529" s="4"/>
      <c r="H529" s="4"/>
      <c r="M529" s="4"/>
      <c r="W529" s="4"/>
    </row>
    <row r="530" spans="1:23">
      <c r="A530" s="30"/>
      <c r="B530" s="31"/>
      <c r="C530" s="132"/>
      <c r="E530" s="4"/>
      <c r="G530" s="4"/>
      <c r="H530" s="4"/>
      <c r="M530" s="4"/>
      <c r="W530" s="4"/>
    </row>
    <row r="531" spans="1:23">
      <c r="A531" s="30"/>
      <c r="B531" s="31"/>
      <c r="C531" s="132"/>
      <c r="E531" s="4"/>
      <c r="G531" s="4"/>
      <c r="H531" s="4"/>
      <c r="M531" s="4"/>
      <c r="W531" s="4"/>
    </row>
    <row r="532" spans="1:23">
      <c r="A532" s="30"/>
      <c r="B532" s="31"/>
      <c r="C532" s="132"/>
      <c r="E532" s="4"/>
      <c r="G532" s="4"/>
      <c r="H532" s="4"/>
      <c r="M532" s="4"/>
      <c r="W532" s="4"/>
    </row>
    <row r="533" spans="1:23">
      <c r="A533" s="30"/>
      <c r="B533" s="31"/>
      <c r="C533" s="132"/>
      <c r="E533" s="4"/>
      <c r="G533" s="4"/>
      <c r="H533" s="4"/>
      <c r="M533" s="4"/>
      <c r="W533" s="4"/>
    </row>
    <row r="534" spans="1:23">
      <c r="A534" s="30"/>
      <c r="B534" s="31"/>
      <c r="C534" s="132"/>
      <c r="E534" s="4"/>
      <c r="G534" s="4"/>
      <c r="H534" s="4"/>
      <c r="M534" s="4"/>
      <c r="W534" s="4"/>
    </row>
    <row r="535" spans="1:23">
      <c r="A535" s="30"/>
      <c r="B535" s="31"/>
      <c r="C535" s="132"/>
      <c r="E535" s="133"/>
      <c r="F535" s="134"/>
      <c r="G535" s="135"/>
      <c r="H535" s="4"/>
      <c r="J535" s="4"/>
      <c r="M535" s="4"/>
      <c r="N535" s="4"/>
      <c r="W535" s="4"/>
    </row>
    <row r="536" spans="1:23">
      <c r="A536" s="30"/>
      <c r="B536" s="31"/>
      <c r="C536" s="132"/>
      <c r="E536" s="4"/>
      <c r="G536" s="4"/>
      <c r="H536" s="4"/>
      <c r="M536" s="4"/>
      <c r="W536" s="4"/>
    </row>
    <row r="537" spans="1:23">
      <c r="A537" s="30"/>
      <c r="B537" s="31"/>
      <c r="C537" s="132"/>
      <c r="D537" s="134"/>
      <c r="E537" s="133"/>
      <c r="F537" s="134"/>
      <c r="G537" s="76"/>
      <c r="H537" s="4"/>
      <c r="M537" s="4"/>
      <c r="W537" s="4"/>
    </row>
    <row r="538" spans="1:23">
      <c r="A538" s="30"/>
      <c r="B538" s="31"/>
      <c r="C538" s="132"/>
      <c r="E538" s="4"/>
      <c r="G538" s="4"/>
      <c r="H538" s="4"/>
      <c r="M538" s="4"/>
      <c r="W538" s="4"/>
    </row>
    <row r="539" spans="1:23">
      <c r="A539" s="30"/>
      <c r="B539" s="31"/>
      <c r="C539" s="132"/>
      <c r="E539" s="4"/>
      <c r="G539" s="4"/>
      <c r="H539" s="4"/>
      <c r="M539" s="4"/>
      <c r="W539" s="4"/>
    </row>
    <row r="540" spans="1:23">
      <c r="A540" s="30"/>
      <c r="B540" s="31"/>
      <c r="C540" s="132"/>
      <c r="E540" s="4"/>
      <c r="G540" s="4"/>
      <c r="H540" s="4"/>
      <c r="M540" s="4"/>
      <c r="W540" s="4"/>
    </row>
    <row r="541" spans="1:23">
      <c r="A541" s="30"/>
      <c r="B541" s="31"/>
      <c r="C541" s="132"/>
      <c r="E541" s="4"/>
      <c r="G541" s="4"/>
      <c r="H541" s="4"/>
      <c r="M541" s="4"/>
      <c r="W541" s="4"/>
    </row>
    <row r="542" spans="1:23">
      <c r="A542" s="30"/>
      <c r="B542" s="31"/>
      <c r="C542" s="132"/>
      <c r="E542" s="4"/>
      <c r="G542" s="4"/>
      <c r="H542" s="4"/>
      <c r="M542" s="4"/>
      <c r="W542" s="4"/>
    </row>
    <row r="543" spans="1:23">
      <c r="A543" s="30"/>
      <c r="B543" s="31"/>
      <c r="C543" s="132"/>
      <c r="E543" s="4"/>
      <c r="G543" s="4"/>
      <c r="H543" s="4"/>
      <c r="M543" s="4"/>
      <c r="W543" s="4"/>
    </row>
    <row r="544" spans="1:23">
      <c r="A544" s="30"/>
      <c r="B544" s="31"/>
      <c r="C544" s="132"/>
      <c r="E544" s="4"/>
      <c r="G544" s="4"/>
      <c r="H544" s="4"/>
      <c r="M544" s="4"/>
      <c r="W544" s="4"/>
    </row>
    <row r="545" spans="1:23">
      <c r="A545" s="30"/>
      <c r="B545" s="31"/>
      <c r="C545" s="132"/>
      <c r="E545" s="4"/>
      <c r="G545" s="4"/>
      <c r="H545" s="4"/>
      <c r="M545" s="4"/>
      <c r="W545" s="4"/>
    </row>
    <row r="546" spans="1:23">
      <c r="A546" s="30"/>
      <c r="B546" s="31"/>
      <c r="C546" s="132"/>
      <c r="E546" s="4"/>
      <c r="G546" s="4"/>
      <c r="H546" s="4"/>
      <c r="M546" s="4"/>
      <c r="W546" s="4"/>
    </row>
    <row r="547" spans="1:23">
      <c r="A547" s="30"/>
      <c r="B547" s="31"/>
      <c r="C547" s="132"/>
      <c r="E547" s="4"/>
      <c r="G547" s="4"/>
      <c r="H547" s="4"/>
      <c r="M547" s="4"/>
      <c r="W547" s="4"/>
    </row>
    <row r="548" spans="1:23">
      <c r="A548" s="30"/>
      <c r="B548" s="31"/>
      <c r="C548" s="132"/>
      <c r="E548" s="4"/>
      <c r="G548" s="4"/>
      <c r="H548" s="4"/>
      <c r="M548" s="4"/>
      <c r="W548" s="4"/>
    </row>
    <row r="549" spans="1:23">
      <c r="A549" s="30"/>
      <c r="B549" s="31"/>
      <c r="C549" s="132"/>
      <c r="E549" s="4"/>
      <c r="G549" s="4"/>
      <c r="H549" s="4"/>
      <c r="M549" s="4"/>
      <c r="W549" s="4"/>
    </row>
    <row r="550" spans="1:23">
      <c r="A550" s="30"/>
      <c r="B550" s="31"/>
      <c r="C550" s="132"/>
      <c r="E550" s="4"/>
      <c r="G550" s="4"/>
      <c r="H550" s="4"/>
      <c r="M550" s="4"/>
      <c r="W550" s="4"/>
    </row>
  </sheetData>
  <sortState ref="A199:W200">
    <sortCondition descending="1" ref="A199:A200"/>
  </sortState>
  <mergeCells count="3">
    <mergeCell ref="B4:C4"/>
    <mergeCell ref="E4:F4"/>
    <mergeCell ref="R4:T4"/>
  </mergeCells>
  <conditionalFormatting sqref="D4:E4 H4:I4">
    <cfRule type="cellIs" dxfId="17" priority="18" operator="equal">
      <formula>1</formula>
    </cfRule>
  </conditionalFormatting>
  <conditionalFormatting sqref="V224 V256 V334 V413 V491">
    <cfRule type="containsText" dxfId="16" priority="16" operator="containsText" text="EXTERNE EXCLU">
      <formula>NOT(ISERROR(SEARCH("EXTERNE EXCLU",V224)))</formula>
    </cfRule>
    <cfRule type="containsText" dxfId="15" priority="17" operator="containsText" text="FINALISTE">
      <formula>NOT(ISERROR(SEARCH("FINALISTE",V224)))</formula>
    </cfRule>
  </conditionalFormatting>
  <conditionalFormatting sqref="V472:V473 V198:V223 V229:V255 V7:V32 V487:V490 V339:V412 V117:V190 V39:V110 V262:V333">
    <cfRule type="cellIs" dxfId="14" priority="12" operator="equal">
      <formula>4</formula>
    </cfRule>
    <cfRule type="cellIs" dxfId="13" priority="13" operator="equal">
      <formula>3</formula>
    </cfRule>
    <cfRule type="cellIs" dxfId="12" priority="14" operator="equal">
      <formula>2</formula>
    </cfRule>
    <cfRule type="cellIs" dxfId="11" priority="15" operator="equal">
      <formula>1</formula>
    </cfRule>
  </conditionalFormatting>
  <conditionalFormatting sqref="W228 W194:W196">
    <cfRule type="cellIs" dxfId="10" priority="11" operator="equal">
      <formula>4</formula>
    </cfRule>
  </conditionalFormatting>
  <conditionalFormatting sqref="V418:V490">
    <cfRule type="cellIs" dxfId="9" priority="6" operator="equal">
      <formula>4</formula>
    </cfRule>
    <cfRule type="cellIs" dxfId="8" priority="7" operator="equal">
      <formula>3</formula>
    </cfRule>
    <cfRule type="cellIs" dxfId="7" priority="8" operator="equal">
      <formula>2</formula>
    </cfRule>
    <cfRule type="cellIs" dxfId="6" priority="9" operator="equal">
      <formula>1</formula>
    </cfRule>
    <cfRule type="cellIs" dxfId="5" priority="10" operator="equal">
      <formula>1</formula>
    </cfRule>
  </conditionalFormatting>
  <conditionalFormatting sqref="P8:P32 P198:P223 P229:P255 P418:P490 P339:P412 P117:P190 P262:P333 P39:P110">
    <cfRule type="cellIs" dxfId="4" priority="5" operator="greaterThanOrEqual">
      <formula>"maxcompet"</formula>
    </cfRule>
  </conditionalFormatting>
  <conditionalFormatting sqref="W107:W115">
    <cfRule type="cellIs" dxfId="3" priority="3" operator="equal">
      <formula>"B"</formula>
    </cfRule>
    <cfRule type="cellIs" dxfId="2" priority="4" stopIfTrue="1" operator="equal">
      <formula>"""B"""</formula>
    </cfRule>
  </conditionalFormatting>
  <conditionalFormatting sqref="W107:W115">
    <cfRule type="cellIs" dxfId="1" priority="2" operator="equal">
      <formula>"""C"""</formula>
    </cfRule>
  </conditionalFormatting>
  <conditionalFormatting sqref="W107:W115">
    <cfRule type="cellIs" dxfId="0" priority="1" stopIfTrue="1" operator="equal">
      <formula>"C"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3</vt:i4>
      </vt:variant>
    </vt:vector>
  </HeadingPairs>
  <TitlesOfParts>
    <vt:vector size="4" baseType="lpstr">
      <vt:lpstr>Feuil1</vt:lpstr>
      <vt:lpstr>EXCLUS</vt:lpstr>
      <vt:lpstr>MAXCOMPET</vt:lpstr>
      <vt:lpstr>TOTAL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JMO</dc:creator>
  <cp:lastModifiedBy>JMO</cp:lastModifiedBy>
  <dcterms:created xsi:type="dcterms:W3CDTF">2025-10-14T13:56:49Z</dcterms:created>
  <dcterms:modified xsi:type="dcterms:W3CDTF">2025-10-14T17:21:43Z</dcterms:modified>
</cp:coreProperties>
</file>