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735"/>
  </bookViews>
  <sheets>
    <sheet name="Feuil1" sheetId="1" r:id="rId1"/>
  </sheets>
  <definedNames>
    <definedName name="EXCLUS">Feuil1!$D$4</definedName>
    <definedName name="MAXCOMPET">Feuil1!$Q$4</definedName>
    <definedName name="TOTAL">Feuil1!$A$495</definedName>
  </definedNames>
  <calcPr calcId="124519"/>
</workbook>
</file>

<file path=xl/calcChain.xml><?xml version="1.0" encoding="utf-8"?>
<calcChain xmlns="http://schemas.openxmlformats.org/spreadsheetml/2006/main">
  <c r="A506" i="1"/>
  <c r="M492"/>
  <c r="N491"/>
  <c r="N492" s="1"/>
  <c r="M491"/>
  <c r="L491"/>
  <c r="K491"/>
  <c r="J491"/>
  <c r="I491"/>
  <c r="H491"/>
  <c r="G491"/>
  <c r="F491"/>
  <c r="F492" s="1"/>
  <c r="E491"/>
  <c r="D491"/>
  <c r="C491"/>
  <c r="B491"/>
  <c r="A491"/>
  <c r="E492" s="1"/>
  <c r="V489"/>
  <c r="S489"/>
  <c r="R489"/>
  <c r="Q489"/>
  <c r="U489" s="1"/>
  <c r="P489"/>
  <c r="W489" s="1"/>
  <c r="O489"/>
  <c r="V488"/>
  <c r="T488"/>
  <c r="S488"/>
  <c r="R488"/>
  <c r="Q488"/>
  <c r="P488"/>
  <c r="W488" s="1"/>
  <c r="O488"/>
  <c r="U488" s="1"/>
  <c r="W487"/>
  <c r="V487"/>
  <c r="T487"/>
  <c r="S487"/>
  <c r="U487" s="1"/>
  <c r="R487"/>
  <c r="Q487"/>
  <c r="P487"/>
  <c r="O487"/>
  <c r="V486"/>
  <c r="T486"/>
  <c r="P486"/>
  <c r="R486" s="1"/>
  <c r="O486"/>
  <c r="W485"/>
  <c r="V485"/>
  <c r="U485"/>
  <c r="T485"/>
  <c r="S485"/>
  <c r="R485"/>
  <c r="Q485"/>
  <c r="P485"/>
  <c r="O485"/>
  <c r="W484"/>
  <c r="V484"/>
  <c r="P484"/>
  <c r="T484" s="1"/>
  <c r="O484"/>
  <c r="V483"/>
  <c r="P483"/>
  <c r="W483" s="1"/>
  <c r="O483"/>
  <c r="V482"/>
  <c r="Q482"/>
  <c r="P482"/>
  <c r="W482" s="1"/>
  <c r="O482"/>
  <c r="V481"/>
  <c r="S481"/>
  <c r="R481"/>
  <c r="Q481"/>
  <c r="U481" s="1"/>
  <c r="P481"/>
  <c r="W481" s="1"/>
  <c r="O481"/>
  <c r="V480"/>
  <c r="T480"/>
  <c r="S480"/>
  <c r="R480"/>
  <c r="Q480"/>
  <c r="P480"/>
  <c r="W480" s="1"/>
  <c r="O480"/>
  <c r="U480" s="1"/>
  <c r="W479"/>
  <c r="V479"/>
  <c r="T479"/>
  <c r="S479"/>
  <c r="U479" s="1"/>
  <c r="R479"/>
  <c r="Q479"/>
  <c r="P479"/>
  <c r="O479"/>
  <c r="V478"/>
  <c r="T478"/>
  <c r="P478"/>
  <c r="R478" s="1"/>
  <c r="O478"/>
  <c r="W477"/>
  <c r="U477"/>
  <c r="T477"/>
  <c r="S477"/>
  <c r="R477"/>
  <c r="Q477"/>
  <c r="P477"/>
  <c r="O477"/>
  <c r="W476"/>
  <c r="P476"/>
  <c r="T476" s="1"/>
  <c r="O476"/>
  <c r="P475"/>
  <c r="W475" s="1"/>
  <c r="O475"/>
  <c r="Q474"/>
  <c r="P474"/>
  <c r="W474" s="1"/>
  <c r="O474"/>
  <c r="S473"/>
  <c r="R473"/>
  <c r="Q473"/>
  <c r="U473" s="1"/>
  <c r="P473"/>
  <c r="W473" s="1"/>
  <c r="O473"/>
  <c r="T472"/>
  <c r="S472"/>
  <c r="R472"/>
  <c r="Q472"/>
  <c r="P472"/>
  <c r="W472" s="1"/>
  <c r="O472"/>
  <c r="U472" s="1"/>
  <c r="W471"/>
  <c r="T471"/>
  <c r="S471"/>
  <c r="U471" s="1"/>
  <c r="R471"/>
  <c r="Q471"/>
  <c r="P471"/>
  <c r="O471"/>
  <c r="T470"/>
  <c r="P470"/>
  <c r="R470" s="1"/>
  <c r="O470"/>
  <c r="W469"/>
  <c r="U469"/>
  <c r="T469"/>
  <c r="S469"/>
  <c r="R469"/>
  <c r="Q469"/>
  <c r="P469"/>
  <c r="O469"/>
  <c r="W468"/>
  <c r="P468"/>
  <c r="T468" s="1"/>
  <c r="O468"/>
  <c r="P467"/>
  <c r="W467" s="1"/>
  <c r="O467"/>
  <c r="Q466"/>
  <c r="P466"/>
  <c r="W466" s="1"/>
  <c r="O466"/>
  <c r="S465"/>
  <c r="R465"/>
  <c r="Q465"/>
  <c r="U465" s="1"/>
  <c r="P465"/>
  <c r="W465" s="1"/>
  <c r="O465"/>
  <c r="T464"/>
  <c r="S464"/>
  <c r="R464"/>
  <c r="Q464"/>
  <c r="P464"/>
  <c r="W464" s="1"/>
  <c r="O464"/>
  <c r="U464" s="1"/>
  <c r="W463"/>
  <c r="T463"/>
  <c r="S463"/>
  <c r="U463" s="1"/>
  <c r="R463"/>
  <c r="Q463"/>
  <c r="P463"/>
  <c r="O463"/>
  <c r="T462"/>
  <c r="P462"/>
  <c r="R462" s="1"/>
  <c r="O462"/>
  <c r="W461"/>
  <c r="U461"/>
  <c r="T461"/>
  <c r="S461"/>
  <c r="R461"/>
  <c r="Q461"/>
  <c r="P461"/>
  <c r="O461"/>
  <c r="W460"/>
  <c r="P460"/>
  <c r="T460" s="1"/>
  <c r="O460"/>
  <c r="P459"/>
  <c r="W459" s="1"/>
  <c r="O459"/>
  <c r="Q458"/>
  <c r="P458"/>
  <c r="W458" s="1"/>
  <c r="O458"/>
  <c r="S457"/>
  <c r="R457"/>
  <c r="Q457"/>
  <c r="U457" s="1"/>
  <c r="P457"/>
  <c r="W457" s="1"/>
  <c r="O457"/>
  <c r="T456"/>
  <c r="S456"/>
  <c r="R456"/>
  <c r="Q456"/>
  <c r="P456"/>
  <c r="W456" s="1"/>
  <c r="O456"/>
  <c r="U456" s="1"/>
  <c r="W455"/>
  <c r="T455"/>
  <c r="S455"/>
  <c r="U455" s="1"/>
  <c r="R455"/>
  <c r="Q455"/>
  <c r="P455"/>
  <c r="O455"/>
  <c r="T454"/>
  <c r="P454"/>
  <c r="R454" s="1"/>
  <c r="O454"/>
  <c r="W453"/>
  <c r="U453"/>
  <c r="T453"/>
  <c r="S453"/>
  <c r="R453"/>
  <c r="Q453"/>
  <c r="P453"/>
  <c r="O453"/>
  <c r="W452"/>
  <c r="P452"/>
  <c r="T452" s="1"/>
  <c r="O452"/>
  <c r="P451"/>
  <c r="W451" s="1"/>
  <c r="O451"/>
  <c r="Q450"/>
  <c r="P450"/>
  <c r="W450" s="1"/>
  <c r="O450"/>
  <c r="S449"/>
  <c r="R449"/>
  <c r="Q449"/>
  <c r="U449" s="1"/>
  <c r="P449"/>
  <c r="W449" s="1"/>
  <c r="O449"/>
  <c r="T448"/>
  <c r="S448"/>
  <c r="R448"/>
  <c r="Q448"/>
  <c r="P448"/>
  <c r="W448" s="1"/>
  <c r="O448"/>
  <c r="U448" s="1"/>
  <c r="W447"/>
  <c r="T447"/>
  <c r="S447"/>
  <c r="U447" s="1"/>
  <c r="R447"/>
  <c r="Q447"/>
  <c r="P447"/>
  <c r="O447"/>
  <c r="T446"/>
  <c r="P446"/>
  <c r="R446" s="1"/>
  <c r="O446"/>
  <c r="W445"/>
  <c r="U445"/>
  <c r="T445"/>
  <c r="S445"/>
  <c r="R445"/>
  <c r="Q445"/>
  <c r="P445"/>
  <c r="O445"/>
  <c r="W444"/>
  <c r="P444"/>
  <c r="T444" s="1"/>
  <c r="O444"/>
  <c r="P443"/>
  <c r="W443" s="1"/>
  <c r="O443"/>
  <c r="Q442"/>
  <c r="P442"/>
  <c r="W442" s="1"/>
  <c r="O442"/>
  <c r="S441"/>
  <c r="R441"/>
  <c r="Q441"/>
  <c r="U441" s="1"/>
  <c r="P441"/>
  <c r="W441" s="1"/>
  <c r="O441"/>
  <c r="T440"/>
  <c r="S440"/>
  <c r="R440"/>
  <c r="Q440"/>
  <c r="P440"/>
  <c r="W440" s="1"/>
  <c r="O440"/>
  <c r="U440" s="1"/>
  <c r="W439"/>
  <c r="T439"/>
  <c r="S439"/>
  <c r="U439" s="1"/>
  <c r="R439"/>
  <c r="Q439"/>
  <c r="P439"/>
  <c r="O439"/>
  <c r="T438"/>
  <c r="P438"/>
  <c r="R438" s="1"/>
  <c r="O438"/>
  <c r="W437"/>
  <c r="U437"/>
  <c r="T437"/>
  <c r="S437"/>
  <c r="R437"/>
  <c r="Q437"/>
  <c r="P437"/>
  <c r="O437"/>
  <c r="W436"/>
  <c r="P436"/>
  <c r="T436" s="1"/>
  <c r="O436"/>
  <c r="P435"/>
  <c r="W435" s="1"/>
  <c r="O435"/>
  <c r="Q434"/>
  <c r="P434"/>
  <c r="W434" s="1"/>
  <c r="O434"/>
  <c r="S433"/>
  <c r="R433"/>
  <c r="Q433"/>
  <c r="U433" s="1"/>
  <c r="P433"/>
  <c r="W433" s="1"/>
  <c r="O433"/>
  <c r="T432"/>
  <c r="S432"/>
  <c r="R432"/>
  <c r="Q432"/>
  <c r="P432"/>
  <c r="W432" s="1"/>
  <c r="O432"/>
  <c r="U432" s="1"/>
  <c r="W431"/>
  <c r="T431"/>
  <c r="S431"/>
  <c r="U431" s="1"/>
  <c r="R431"/>
  <c r="Q431"/>
  <c r="P431"/>
  <c r="O431"/>
  <c r="T430"/>
  <c r="P430"/>
  <c r="R430" s="1"/>
  <c r="O430"/>
  <c r="W429"/>
  <c r="U429"/>
  <c r="T429"/>
  <c r="S429"/>
  <c r="R429"/>
  <c r="Q429"/>
  <c r="P429"/>
  <c r="O429"/>
  <c r="W428"/>
  <c r="P428"/>
  <c r="T428" s="1"/>
  <c r="O428"/>
  <c r="P427"/>
  <c r="W427" s="1"/>
  <c r="O427"/>
  <c r="Q426"/>
  <c r="P426"/>
  <c r="W426" s="1"/>
  <c r="O426"/>
  <c r="S425"/>
  <c r="R425"/>
  <c r="Q425"/>
  <c r="U425" s="1"/>
  <c r="P425"/>
  <c r="W425" s="1"/>
  <c r="O425"/>
  <c r="T424"/>
  <c r="S424"/>
  <c r="R424"/>
  <c r="Q424"/>
  <c r="P424"/>
  <c r="W424" s="1"/>
  <c r="O424"/>
  <c r="U424" s="1"/>
  <c r="W423"/>
  <c r="T423"/>
  <c r="S423"/>
  <c r="U423" s="1"/>
  <c r="R423"/>
  <c r="Q423"/>
  <c r="P423"/>
  <c r="O423"/>
  <c r="T422"/>
  <c r="P422"/>
  <c r="R422" s="1"/>
  <c r="O422"/>
  <c r="W421"/>
  <c r="U421"/>
  <c r="T421"/>
  <c r="S421"/>
  <c r="R421"/>
  <c r="Q421"/>
  <c r="P421"/>
  <c r="O421"/>
  <c r="W420"/>
  <c r="P420"/>
  <c r="T420" s="1"/>
  <c r="O420"/>
  <c r="P419"/>
  <c r="W419" s="1"/>
  <c r="O419"/>
  <c r="Q418"/>
  <c r="P418"/>
  <c r="W418" s="1"/>
  <c r="O418"/>
  <c r="J414"/>
  <c r="V413"/>
  <c r="N413"/>
  <c r="N414" s="1"/>
  <c r="M413"/>
  <c r="L413"/>
  <c r="L414" s="1"/>
  <c r="K413"/>
  <c r="J413"/>
  <c r="I413"/>
  <c r="H413"/>
  <c r="G413"/>
  <c r="G414" s="1"/>
  <c r="F413"/>
  <c r="F414" s="1"/>
  <c r="E413"/>
  <c r="D413"/>
  <c r="D414" s="1"/>
  <c r="C413"/>
  <c r="B413"/>
  <c r="A413"/>
  <c r="H414" s="1"/>
  <c r="V410"/>
  <c r="T410"/>
  <c r="P410"/>
  <c r="R410" s="1"/>
  <c r="O410"/>
  <c r="W409"/>
  <c r="V409"/>
  <c r="U409"/>
  <c r="T409"/>
  <c r="S409"/>
  <c r="R409"/>
  <c r="Q409"/>
  <c r="P409"/>
  <c r="O409"/>
  <c r="W408"/>
  <c r="V408"/>
  <c r="R408"/>
  <c r="P408"/>
  <c r="T408" s="1"/>
  <c r="O408"/>
  <c r="V407"/>
  <c r="P407"/>
  <c r="W407" s="1"/>
  <c r="O407"/>
  <c r="V406"/>
  <c r="Q406"/>
  <c r="P406"/>
  <c r="W406" s="1"/>
  <c r="O406"/>
  <c r="V405"/>
  <c r="S405"/>
  <c r="R405"/>
  <c r="Q405"/>
  <c r="U405" s="1"/>
  <c r="P405"/>
  <c r="W405" s="1"/>
  <c r="O405"/>
  <c r="V404"/>
  <c r="T404"/>
  <c r="S404"/>
  <c r="R404"/>
  <c r="Q404"/>
  <c r="P404"/>
  <c r="W404" s="1"/>
  <c r="O404"/>
  <c r="U404" s="1"/>
  <c r="W403"/>
  <c r="V403"/>
  <c r="T403"/>
  <c r="S403"/>
  <c r="R403"/>
  <c r="Q403"/>
  <c r="P403"/>
  <c r="O403"/>
  <c r="U403" s="1"/>
  <c r="V402"/>
  <c r="T402"/>
  <c r="P402"/>
  <c r="R402" s="1"/>
  <c r="O402"/>
  <c r="W401"/>
  <c r="V401"/>
  <c r="U401"/>
  <c r="T401"/>
  <c r="S401"/>
  <c r="R401"/>
  <c r="Q401"/>
  <c r="P401"/>
  <c r="O401"/>
  <c r="W400"/>
  <c r="V400"/>
  <c r="R400"/>
  <c r="P400"/>
  <c r="T400" s="1"/>
  <c r="O400"/>
  <c r="V399"/>
  <c r="P399"/>
  <c r="W399" s="1"/>
  <c r="O399"/>
  <c r="V398"/>
  <c r="Q398"/>
  <c r="P398"/>
  <c r="W398" s="1"/>
  <c r="O398"/>
  <c r="V397"/>
  <c r="S397"/>
  <c r="R397"/>
  <c r="Q397"/>
  <c r="U397" s="1"/>
  <c r="P397"/>
  <c r="W397" s="1"/>
  <c r="O397"/>
  <c r="V396"/>
  <c r="T396"/>
  <c r="S396"/>
  <c r="R396"/>
  <c r="Q396"/>
  <c r="P396"/>
  <c r="W396" s="1"/>
  <c r="O396"/>
  <c r="U396" s="1"/>
  <c r="W395"/>
  <c r="V395"/>
  <c r="T395"/>
  <c r="S395"/>
  <c r="R395"/>
  <c r="Q395"/>
  <c r="P395"/>
  <c r="O395"/>
  <c r="U395" s="1"/>
  <c r="V394"/>
  <c r="T394"/>
  <c r="P394"/>
  <c r="R394" s="1"/>
  <c r="O394"/>
  <c r="W393"/>
  <c r="V393"/>
  <c r="U393"/>
  <c r="T393"/>
  <c r="S393"/>
  <c r="R393"/>
  <c r="Q393"/>
  <c r="P393"/>
  <c r="O393"/>
  <c r="W392"/>
  <c r="V392"/>
  <c r="R392"/>
  <c r="P392"/>
  <c r="T392" s="1"/>
  <c r="O392"/>
  <c r="V391"/>
  <c r="P391"/>
  <c r="W391" s="1"/>
  <c r="O391"/>
  <c r="V390"/>
  <c r="Q390"/>
  <c r="P390"/>
  <c r="W390" s="1"/>
  <c r="O390"/>
  <c r="S389"/>
  <c r="R389"/>
  <c r="Q389"/>
  <c r="U389" s="1"/>
  <c r="P389"/>
  <c r="W389" s="1"/>
  <c r="O389"/>
  <c r="T388"/>
  <c r="S388"/>
  <c r="R388"/>
  <c r="Q388"/>
  <c r="P388"/>
  <c r="W388" s="1"/>
  <c r="O388"/>
  <c r="U388" s="1"/>
  <c r="W387"/>
  <c r="T387"/>
  <c r="S387"/>
  <c r="R387"/>
  <c r="Q387"/>
  <c r="P387"/>
  <c r="O387"/>
  <c r="U387" s="1"/>
  <c r="T386"/>
  <c r="P386"/>
  <c r="R386" s="1"/>
  <c r="O386"/>
  <c r="W385"/>
  <c r="U385"/>
  <c r="T385"/>
  <c r="S385"/>
  <c r="R385"/>
  <c r="Q385"/>
  <c r="P385"/>
  <c r="O385"/>
  <c r="W384"/>
  <c r="R384"/>
  <c r="P384"/>
  <c r="T384" s="1"/>
  <c r="O384"/>
  <c r="P383"/>
  <c r="W383" s="1"/>
  <c r="O383"/>
  <c r="Q382"/>
  <c r="P382"/>
  <c r="W382" s="1"/>
  <c r="O382"/>
  <c r="S381"/>
  <c r="R381"/>
  <c r="Q381"/>
  <c r="U381" s="1"/>
  <c r="P381"/>
  <c r="W381" s="1"/>
  <c r="O381"/>
  <c r="T380"/>
  <c r="S380"/>
  <c r="R380"/>
  <c r="Q380"/>
  <c r="P380"/>
  <c r="W380" s="1"/>
  <c r="O380"/>
  <c r="U380" s="1"/>
  <c r="W379"/>
  <c r="T379"/>
  <c r="S379"/>
  <c r="R379"/>
  <c r="Q379"/>
  <c r="P379"/>
  <c r="O379"/>
  <c r="U379" s="1"/>
  <c r="T378"/>
  <c r="P378"/>
  <c r="R378" s="1"/>
  <c r="O378"/>
  <c r="W377"/>
  <c r="U377"/>
  <c r="T377"/>
  <c r="S377"/>
  <c r="R377"/>
  <c r="Q377"/>
  <c r="P377"/>
  <c r="O377"/>
  <c r="W376"/>
  <c r="R376"/>
  <c r="P376"/>
  <c r="T376" s="1"/>
  <c r="O376"/>
  <c r="P375"/>
  <c r="W375" s="1"/>
  <c r="O375"/>
  <c r="Q374"/>
  <c r="P374"/>
  <c r="W374" s="1"/>
  <c r="O374"/>
  <c r="S373"/>
  <c r="R373"/>
  <c r="Q373"/>
  <c r="U373" s="1"/>
  <c r="P373"/>
  <c r="W373" s="1"/>
  <c r="O373"/>
  <c r="T372"/>
  <c r="S372"/>
  <c r="R372"/>
  <c r="Q372"/>
  <c r="P372"/>
  <c r="W372" s="1"/>
  <c r="O372"/>
  <c r="U372" s="1"/>
  <c r="W371"/>
  <c r="T371"/>
  <c r="S371"/>
  <c r="R371"/>
  <c r="Q371"/>
  <c r="P371"/>
  <c r="O371"/>
  <c r="U371" s="1"/>
  <c r="T370"/>
  <c r="P370"/>
  <c r="R370" s="1"/>
  <c r="O370"/>
  <c r="W369"/>
  <c r="U369"/>
  <c r="T369"/>
  <c r="S369"/>
  <c r="R369"/>
  <c r="Q369"/>
  <c r="P369"/>
  <c r="O369"/>
  <c r="W368"/>
  <c r="R368"/>
  <c r="P368"/>
  <c r="T368" s="1"/>
  <c r="O368"/>
  <c r="P367"/>
  <c r="W367" s="1"/>
  <c r="O367"/>
  <c r="Q366"/>
  <c r="P366"/>
  <c r="W366" s="1"/>
  <c r="O366"/>
  <c r="S365"/>
  <c r="R365"/>
  <c r="Q365"/>
  <c r="U365" s="1"/>
  <c r="P365"/>
  <c r="W365" s="1"/>
  <c r="O365"/>
  <c r="T364"/>
  <c r="S364"/>
  <c r="R364"/>
  <c r="Q364"/>
  <c r="P364"/>
  <c r="W364" s="1"/>
  <c r="O364"/>
  <c r="U364" s="1"/>
  <c r="W363"/>
  <c r="T363"/>
  <c r="S363"/>
  <c r="R363"/>
  <c r="Q363"/>
  <c r="P363"/>
  <c r="O363"/>
  <c r="U363" s="1"/>
  <c r="T362"/>
  <c r="P362"/>
  <c r="R362" s="1"/>
  <c r="O362"/>
  <c r="W361"/>
  <c r="U361"/>
  <c r="T361"/>
  <c r="S361"/>
  <c r="R361"/>
  <c r="Q361"/>
  <c r="P361"/>
  <c r="O361"/>
  <c r="W360"/>
  <c r="R360"/>
  <c r="P360"/>
  <c r="T360" s="1"/>
  <c r="O360"/>
  <c r="P359"/>
  <c r="W359" s="1"/>
  <c r="O359"/>
  <c r="Q358"/>
  <c r="P358"/>
  <c r="W358" s="1"/>
  <c r="O358"/>
  <c r="S357"/>
  <c r="R357"/>
  <c r="Q357"/>
  <c r="U357" s="1"/>
  <c r="P357"/>
  <c r="W357" s="1"/>
  <c r="O357"/>
  <c r="T356"/>
  <c r="S356"/>
  <c r="R356"/>
  <c r="Q356"/>
  <c r="P356"/>
  <c r="W356" s="1"/>
  <c r="O356"/>
  <c r="U356" s="1"/>
  <c r="W355"/>
  <c r="T355"/>
  <c r="S355"/>
  <c r="R355"/>
  <c r="Q355"/>
  <c r="P355"/>
  <c r="O355"/>
  <c r="U355" s="1"/>
  <c r="T354"/>
  <c r="P354"/>
  <c r="R354" s="1"/>
  <c r="O354"/>
  <c r="W353"/>
  <c r="U353"/>
  <c r="T353"/>
  <c r="S353"/>
  <c r="R353"/>
  <c r="Q353"/>
  <c r="P353"/>
  <c r="O353"/>
  <c r="W352"/>
  <c r="R352"/>
  <c r="P352"/>
  <c r="T352" s="1"/>
  <c r="O352"/>
  <c r="P351"/>
  <c r="W351" s="1"/>
  <c r="O351"/>
  <c r="Q350"/>
  <c r="P350"/>
  <c r="W350" s="1"/>
  <c r="O350"/>
  <c r="S349"/>
  <c r="R349"/>
  <c r="Q349"/>
  <c r="U349" s="1"/>
  <c r="P349"/>
  <c r="W349" s="1"/>
  <c r="O349"/>
  <c r="T348"/>
  <c r="S348"/>
  <c r="R348"/>
  <c r="Q348"/>
  <c r="P348"/>
  <c r="W348" s="1"/>
  <c r="O348"/>
  <c r="U348" s="1"/>
  <c r="W347"/>
  <c r="T347"/>
  <c r="S347"/>
  <c r="R347"/>
  <c r="Q347"/>
  <c r="P347"/>
  <c r="O347"/>
  <c r="U347" s="1"/>
  <c r="T346"/>
  <c r="P346"/>
  <c r="R346" s="1"/>
  <c r="O346"/>
  <c r="W345"/>
  <c r="U345"/>
  <c r="T345"/>
  <c r="S345"/>
  <c r="R345"/>
  <c r="Q345"/>
  <c r="P345"/>
  <c r="O345"/>
  <c r="W344"/>
  <c r="R344"/>
  <c r="P344"/>
  <c r="T344" s="1"/>
  <c r="O344"/>
  <c r="P343"/>
  <c r="W343" s="1"/>
  <c r="O343"/>
  <c r="Q342"/>
  <c r="P342"/>
  <c r="W342" s="1"/>
  <c r="O342"/>
  <c r="S341"/>
  <c r="R341"/>
  <c r="Q341"/>
  <c r="U341" s="1"/>
  <c r="P341"/>
  <c r="W341" s="1"/>
  <c r="O341"/>
  <c r="T340"/>
  <c r="S340"/>
  <c r="R340"/>
  <c r="Q340"/>
  <c r="P340"/>
  <c r="W340" s="1"/>
  <c r="O340"/>
  <c r="U340" s="1"/>
  <c r="W339"/>
  <c r="T339"/>
  <c r="S339"/>
  <c r="R339"/>
  <c r="Q339"/>
  <c r="P339"/>
  <c r="O339"/>
  <c r="U339" s="1"/>
  <c r="M335"/>
  <c r="E335"/>
  <c r="N334"/>
  <c r="N335" s="1"/>
  <c r="M334"/>
  <c r="L334"/>
  <c r="K334"/>
  <c r="K335" s="1"/>
  <c r="J334"/>
  <c r="I334"/>
  <c r="I335" s="1"/>
  <c r="H334"/>
  <c r="H335" s="1"/>
  <c r="G334"/>
  <c r="G335" s="1"/>
  <c r="F334"/>
  <c r="F335" s="1"/>
  <c r="E334"/>
  <c r="D334"/>
  <c r="C334"/>
  <c r="B334"/>
  <c r="A334"/>
  <c r="J335" s="1"/>
  <c r="W332"/>
  <c r="V332"/>
  <c r="R332"/>
  <c r="P332"/>
  <c r="T332" s="1"/>
  <c r="O332"/>
  <c r="V331"/>
  <c r="P331"/>
  <c r="W331" s="1"/>
  <c r="O331"/>
  <c r="V330"/>
  <c r="T330"/>
  <c r="R330"/>
  <c r="Q330"/>
  <c r="P330"/>
  <c r="W330" s="1"/>
  <c r="O330"/>
  <c r="V329"/>
  <c r="S329"/>
  <c r="R329"/>
  <c r="U329" s="1"/>
  <c r="Q329"/>
  <c r="P329"/>
  <c r="W329" s="1"/>
  <c r="O329"/>
  <c r="V328"/>
  <c r="T328"/>
  <c r="S328"/>
  <c r="R328"/>
  <c r="Q328"/>
  <c r="P328"/>
  <c r="W328" s="1"/>
  <c r="O328"/>
  <c r="U328" s="1"/>
  <c r="W327"/>
  <c r="V327"/>
  <c r="T327"/>
  <c r="S327"/>
  <c r="R327"/>
  <c r="Q327"/>
  <c r="P327"/>
  <c r="O327"/>
  <c r="U327" s="1"/>
  <c r="V326"/>
  <c r="P326"/>
  <c r="R326" s="1"/>
  <c r="O326"/>
  <c r="W325"/>
  <c r="V325"/>
  <c r="T325"/>
  <c r="S325"/>
  <c r="R325"/>
  <c r="Q325"/>
  <c r="P325"/>
  <c r="O325"/>
  <c r="U325" s="1"/>
  <c r="W324"/>
  <c r="V324"/>
  <c r="R324"/>
  <c r="P324"/>
  <c r="T324" s="1"/>
  <c r="O324"/>
  <c r="V323"/>
  <c r="P323"/>
  <c r="O323"/>
  <c r="V322"/>
  <c r="T322"/>
  <c r="R322"/>
  <c r="Q322"/>
  <c r="P322"/>
  <c r="W322" s="1"/>
  <c r="O322"/>
  <c r="V321"/>
  <c r="S321"/>
  <c r="R321"/>
  <c r="U321" s="1"/>
  <c r="Q321"/>
  <c r="P321"/>
  <c r="W321" s="1"/>
  <c r="O321"/>
  <c r="V320"/>
  <c r="T320"/>
  <c r="S320"/>
  <c r="R320"/>
  <c r="Q320"/>
  <c r="P320"/>
  <c r="W320" s="1"/>
  <c r="O320"/>
  <c r="U320" s="1"/>
  <c r="W319"/>
  <c r="V319"/>
  <c r="T319"/>
  <c r="S319"/>
  <c r="R319"/>
  <c r="Q319"/>
  <c r="P319"/>
  <c r="O319"/>
  <c r="U319" s="1"/>
  <c r="P318"/>
  <c r="R318" s="1"/>
  <c r="O318"/>
  <c r="W317"/>
  <c r="T317"/>
  <c r="S317"/>
  <c r="R317"/>
  <c r="Q317"/>
  <c r="P317"/>
  <c r="O317"/>
  <c r="U317" s="1"/>
  <c r="W316"/>
  <c r="R316"/>
  <c r="P316"/>
  <c r="T316" s="1"/>
  <c r="O316"/>
  <c r="P315"/>
  <c r="O315"/>
  <c r="T314"/>
  <c r="R314"/>
  <c r="Q314"/>
  <c r="P314"/>
  <c r="W314" s="1"/>
  <c r="O314"/>
  <c r="S313"/>
  <c r="R313"/>
  <c r="U313" s="1"/>
  <c r="Q313"/>
  <c r="P313"/>
  <c r="W313" s="1"/>
  <c r="O313"/>
  <c r="T312"/>
  <c r="S312"/>
  <c r="R312"/>
  <c r="Q312"/>
  <c r="P312"/>
  <c r="W312" s="1"/>
  <c r="O312"/>
  <c r="U312" s="1"/>
  <c r="W311"/>
  <c r="T311"/>
  <c r="S311"/>
  <c r="R311"/>
  <c r="Q311"/>
  <c r="P311"/>
  <c r="O311"/>
  <c r="U311" s="1"/>
  <c r="P310"/>
  <c r="O310"/>
  <c r="W309"/>
  <c r="T309"/>
  <c r="S309"/>
  <c r="R309"/>
  <c r="Q309"/>
  <c r="P309"/>
  <c r="O309"/>
  <c r="W308"/>
  <c r="R308"/>
  <c r="P308"/>
  <c r="T308" s="1"/>
  <c r="O308"/>
  <c r="S307"/>
  <c r="P307"/>
  <c r="O307"/>
  <c r="T306"/>
  <c r="R306"/>
  <c r="Q306"/>
  <c r="P306"/>
  <c r="W306" s="1"/>
  <c r="O306"/>
  <c r="U305"/>
  <c r="S305"/>
  <c r="R305"/>
  <c r="Q305"/>
  <c r="P305"/>
  <c r="W305" s="1"/>
  <c r="O305"/>
  <c r="T304"/>
  <c r="S304"/>
  <c r="R304"/>
  <c r="Q304"/>
  <c r="P304"/>
  <c r="W304" s="1"/>
  <c r="O304"/>
  <c r="U304" s="1"/>
  <c r="W303"/>
  <c r="T303"/>
  <c r="S303"/>
  <c r="R303"/>
  <c r="Q303"/>
  <c r="P303"/>
  <c r="O303"/>
  <c r="U303" s="1"/>
  <c r="P302"/>
  <c r="O302"/>
  <c r="W301"/>
  <c r="T301"/>
  <c r="S301"/>
  <c r="R301"/>
  <c r="Q301"/>
  <c r="P301"/>
  <c r="O301"/>
  <c r="W300"/>
  <c r="R300"/>
  <c r="P300"/>
  <c r="T300" s="1"/>
  <c r="O300"/>
  <c r="P299"/>
  <c r="S299" s="1"/>
  <c r="O299"/>
  <c r="T298"/>
  <c r="R298"/>
  <c r="Q298"/>
  <c r="P298"/>
  <c r="W298" s="1"/>
  <c r="O298"/>
  <c r="S297"/>
  <c r="R297"/>
  <c r="U297" s="1"/>
  <c r="Q297"/>
  <c r="P297"/>
  <c r="W297" s="1"/>
  <c r="O297"/>
  <c r="T296"/>
  <c r="S296"/>
  <c r="R296"/>
  <c r="Q296"/>
  <c r="P296"/>
  <c r="W296" s="1"/>
  <c r="O296"/>
  <c r="W295"/>
  <c r="T295"/>
  <c r="S295"/>
  <c r="R295"/>
  <c r="Q295"/>
  <c r="P295"/>
  <c r="O295"/>
  <c r="U295" s="1"/>
  <c r="P294"/>
  <c r="O294"/>
  <c r="W293"/>
  <c r="T293"/>
  <c r="S293"/>
  <c r="R293"/>
  <c r="Q293"/>
  <c r="P293"/>
  <c r="O293"/>
  <c r="R292"/>
  <c r="P292"/>
  <c r="W292" s="1"/>
  <c r="O292"/>
  <c r="Q291"/>
  <c r="P291"/>
  <c r="S291" s="1"/>
  <c r="O291"/>
  <c r="T290"/>
  <c r="R290"/>
  <c r="Q290"/>
  <c r="P290"/>
  <c r="W290" s="1"/>
  <c r="O290"/>
  <c r="U289"/>
  <c r="S289"/>
  <c r="R289"/>
  <c r="Q289"/>
  <c r="P289"/>
  <c r="W289" s="1"/>
  <c r="O289"/>
  <c r="T288"/>
  <c r="S288"/>
  <c r="R288"/>
  <c r="Q288"/>
  <c r="P288"/>
  <c r="W288" s="1"/>
  <c r="O288"/>
  <c r="U288" s="1"/>
  <c r="W287"/>
  <c r="T287"/>
  <c r="S287"/>
  <c r="R287"/>
  <c r="Q287"/>
  <c r="P287"/>
  <c r="O287"/>
  <c r="U287" s="1"/>
  <c r="P286"/>
  <c r="O286"/>
  <c r="W285"/>
  <c r="T285"/>
  <c r="S285"/>
  <c r="R285"/>
  <c r="Q285"/>
  <c r="P285"/>
  <c r="O285"/>
  <c r="U285" s="1"/>
  <c r="W284"/>
  <c r="R284"/>
  <c r="P284"/>
  <c r="O284"/>
  <c r="S283"/>
  <c r="Q283"/>
  <c r="P283"/>
  <c r="O283"/>
  <c r="T282"/>
  <c r="R282"/>
  <c r="Q282"/>
  <c r="P282"/>
  <c r="W282" s="1"/>
  <c r="O282"/>
  <c r="S281"/>
  <c r="R281"/>
  <c r="U281" s="1"/>
  <c r="Q281"/>
  <c r="P281"/>
  <c r="W281" s="1"/>
  <c r="O281"/>
  <c r="T280"/>
  <c r="S280"/>
  <c r="R280"/>
  <c r="Q280"/>
  <c r="P280"/>
  <c r="W280" s="1"/>
  <c r="O280"/>
  <c r="W279"/>
  <c r="U279"/>
  <c r="T279"/>
  <c r="S279"/>
  <c r="R279"/>
  <c r="Q279"/>
  <c r="P279"/>
  <c r="O279"/>
  <c r="T278"/>
  <c r="P278"/>
  <c r="O278"/>
  <c r="W277"/>
  <c r="T277"/>
  <c r="S277"/>
  <c r="R277"/>
  <c r="Q277"/>
  <c r="P277"/>
  <c r="O277"/>
  <c r="U277" s="1"/>
  <c r="P276"/>
  <c r="R276" s="1"/>
  <c r="O276"/>
  <c r="Q275"/>
  <c r="P275"/>
  <c r="S275" s="1"/>
  <c r="O275"/>
  <c r="R274"/>
  <c r="Q274"/>
  <c r="P274"/>
  <c r="T274" s="1"/>
  <c r="O274"/>
  <c r="U273"/>
  <c r="S273"/>
  <c r="R273"/>
  <c r="Q273"/>
  <c r="P273"/>
  <c r="W273" s="1"/>
  <c r="O273"/>
  <c r="T272"/>
  <c r="S272"/>
  <c r="R272"/>
  <c r="Q272"/>
  <c r="P272"/>
  <c r="W272" s="1"/>
  <c r="O272"/>
  <c r="U272" s="1"/>
  <c r="W271"/>
  <c r="T271"/>
  <c r="S271"/>
  <c r="R271"/>
  <c r="Q271"/>
  <c r="P271"/>
  <c r="O271"/>
  <c r="U271" s="1"/>
  <c r="P270"/>
  <c r="T270" s="1"/>
  <c r="O270"/>
  <c r="W269"/>
  <c r="U269"/>
  <c r="T269"/>
  <c r="S269"/>
  <c r="R269"/>
  <c r="Q269"/>
  <c r="P269"/>
  <c r="O269"/>
  <c r="R268"/>
  <c r="P268"/>
  <c r="W268" s="1"/>
  <c r="O268"/>
  <c r="W267"/>
  <c r="S267"/>
  <c r="Q267"/>
  <c r="P267"/>
  <c r="O267"/>
  <c r="P266"/>
  <c r="Q266" s="1"/>
  <c r="O266"/>
  <c r="S265"/>
  <c r="R265"/>
  <c r="Q265"/>
  <c r="U265" s="1"/>
  <c r="P265"/>
  <c r="W265" s="1"/>
  <c r="O265"/>
  <c r="T264"/>
  <c r="S264"/>
  <c r="R264"/>
  <c r="Q264"/>
  <c r="P264"/>
  <c r="W264" s="1"/>
  <c r="O264"/>
  <c r="W263"/>
  <c r="U263"/>
  <c r="T263"/>
  <c r="S263"/>
  <c r="R263"/>
  <c r="Q263"/>
  <c r="P263"/>
  <c r="O263"/>
  <c r="T262"/>
  <c r="P262"/>
  <c r="O262"/>
  <c r="N257"/>
  <c r="M257"/>
  <c r="N256"/>
  <c r="M256"/>
  <c r="L256"/>
  <c r="K256"/>
  <c r="J256"/>
  <c r="I256"/>
  <c r="I257" s="1"/>
  <c r="H256"/>
  <c r="G256"/>
  <c r="F256"/>
  <c r="E256"/>
  <c r="D256"/>
  <c r="C256"/>
  <c r="B256"/>
  <c r="A256"/>
  <c r="K257" s="1"/>
  <c r="V253"/>
  <c r="Q253"/>
  <c r="P253"/>
  <c r="S253" s="1"/>
  <c r="O253"/>
  <c r="V252"/>
  <c r="T252"/>
  <c r="R252"/>
  <c r="Q252"/>
  <c r="P252"/>
  <c r="O252"/>
  <c r="V251"/>
  <c r="S251"/>
  <c r="R251"/>
  <c r="Q251"/>
  <c r="U251" s="1"/>
  <c r="P251"/>
  <c r="W251" s="1"/>
  <c r="O251"/>
  <c r="V250"/>
  <c r="T250"/>
  <c r="S250"/>
  <c r="R250"/>
  <c r="Q250"/>
  <c r="P250"/>
  <c r="W250" s="1"/>
  <c r="O250"/>
  <c r="U250" s="1"/>
  <c r="W249"/>
  <c r="V249"/>
  <c r="U249"/>
  <c r="T249"/>
  <c r="S249"/>
  <c r="R249"/>
  <c r="Q249"/>
  <c r="P249"/>
  <c r="O249"/>
  <c r="V248"/>
  <c r="T248"/>
  <c r="P248"/>
  <c r="O248"/>
  <c r="W247"/>
  <c r="V247"/>
  <c r="T247"/>
  <c r="S247"/>
  <c r="Q247"/>
  <c r="P247"/>
  <c r="R247" s="1"/>
  <c r="O247"/>
  <c r="U247" s="1"/>
  <c r="V246"/>
  <c r="P246"/>
  <c r="R246" s="1"/>
  <c r="O246"/>
  <c r="V245"/>
  <c r="S245"/>
  <c r="Q245"/>
  <c r="P245"/>
  <c r="W245" s="1"/>
  <c r="O245"/>
  <c r="V244"/>
  <c r="P244"/>
  <c r="Q244" s="1"/>
  <c r="O244"/>
  <c r="V243"/>
  <c r="S243"/>
  <c r="R243"/>
  <c r="Q243"/>
  <c r="U243" s="1"/>
  <c r="P243"/>
  <c r="W243" s="1"/>
  <c r="O243"/>
  <c r="V242"/>
  <c r="T242"/>
  <c r="S242"/>
  <c r="R242"/>
  <c r="Q242"/>
  <c r="P242"/>
  <c r="W242" s="1"/>
  <c r="O242"/>
  <c r="W241"/>
  <c r="V241"/>
  <c r="T241"/>
  <c r="S241"/>
  <c r="R241"/>
  <c r="Q241"/>
  <c r="P241"/>
  <c r="O241"/>
  <c r="U241" s="1"/>
  <c r="P240"/>
  <c r="T240" s="1"/>
  <c r="O240"/>
  <c r="W239"/>
  <c r="T239"/>
  <c r="S239"/>
  <c r="Q239"/>
  <c r="P239"/>
  <c r="R239" s="1"/>
  <c r="U239" s="1"/>
  <c r="O239"/>
  <c r="R238"/>
  <c r="P238"/>
  <c r="W238" s="1"/>
  <c r="O238"/>
  <c r="S237"/>
  <c r="Q237"/>
  <c r="P237"/>
  <c r="W237" s="1"/>
  <c r="O237"/>
  <c r="Q236"/>
  <c r="P236"/>
  <c r="S236" s="1"/>
  <c r="O236"/>
  <c r="S235"/>
  <c r="R235"/>
  <c r="Q235"/>
  <c r="U235" s="1"/>
  <c r="P235"/>
  <c r="O235"/>
  <c r="T234"/>
  <c r="S234"/>
  <c r="R234"/>
  <c r="Q234"/>
  <c r="P234"/>
  <c r="W234" s="1"/>
  <c r="O234"/>
  <c r="W233"/>
  <c r="T233"/>
  <c r="S233"/>
  <c r="R233"/>
  <c r="U233" s="1"/>
  <c r="Q233"/>
  <c r="P233"/>
  <c r="O233"/>
  <c r="P232"/>
  <c r="S232" s="1"/>
  <c r="O232"/>
  <c r="W231"/>
  <c r="U231"/>
  <c r="T231"/>
  <c r="S231"/>
  <c r="Q231"/>
  <c r="P231"/>
  <c r="R231" s="1"/>
  <c r="O231"/>
  <c r="W230"/>
  <c r="R230"/>
  <c r="P230"/>
  <c r="O230"/>
  <c r="P229"/>
  <c r="Q229" s="1"/>
  <c r="O229"/>
  <c r="N225"/>
  <c r="J225"/>
  <c r="I225"/>
  <c r="H225"/>
  <c r="G225"/>
  <c r="N224"/>
  <c r="M224"/>
  <c r="M225" s="1"/>
  <c r="L224"/>
  <c r="L225" s="1"/>
  <c r="K224"/>
  <c r="K225" s="1"/>
  <c r="J224"/>
  <c r="I224"/>
  <c r="H224"/>
  <c r="G224"/>
  <c r="F224"/>
  <c r="E224"/>
  <c r="E225" s="1"/>
  <c r="D224"/>
  <c r="D225" s="1"/>
  <c r="C224"/>
  <c r="B224"/>
  <c r="A224"/>
  <c r="F225" s="1"/>
  <c r="V221"/>
  <c r="Q221"/>
  <c r="P221"/>
  <c r="W221" s="1"/>
  <c r="O221"/>
  <c r="W220"/>
  <c r="V220"/>
  <c r="T220"/>
  <c r="S220"/>
  <c r="R220"/>
  <c r="Q220"/>
  <c r="U220" s="1"/>
  <c r="P220"/>
  <c r="O220"/>
  <c r="V219"/>
  <c r="R219"/>
  <c r="P219"/>
  <c r="S219" s="1"/>
  <c r="O219"/>
  <c r="W218"/>
  <c r="V218"/>
  <c r="T218"/>
  <c r="S218"/>
  <c r="Q218"/>
  <c r="U218" s="1"/>
  <c r="P218"/>
  <c r="R218" s="1"/>
  <c r="O218"/>
  <c r="V217"/>
  <c r="P217"/>
  <c r="R217" s="1"/>
  <c r="O217"/>
  <c r="W216"/>
  <c r="V216"/>
  <c r="S216"/>
  <c r="Q216"/>
  <c r="P216"/>
  <c r="O216"/>
  <c r="W215"/>
  <c r="R215"/>
  <c r="Q215"/>
  <c r="P215"/>
  <c r="S215" s="1"/>
  <c r="O215"/>
  <c r="W214"/>
  <c r="Q214"/>
  <c r="P214"/>
  <c r="T214" s="1"/>
  <c r="O214"/>
  <c r="P213"/>
  <c r="W213" s="1"/>
  <c r="O213"/>
  <c r="W212"/>
  <c r="T212"/>
  <c r="S212"/>
  <c r="R212"/>
  <c r="Q212"/>
  <c r="P212"/>
  <c r="O212"/>
  <c r="U212" s="1"/>
  <c r="T211"/>
  <c r="S211"/>
  <c r="R211"/>
  <c r="P211"/>
  <c r="O211"/>
  <c r="W210"/>
  <c r="T210"/>
  <c r="S210"/>
  <c r="Q210"/>
  <c r="P210"/>
  <c r="R210" s="1"/>
  <c r="O210"/>
  <c r="U210" s="1"/>
  <c r="W209"/>
  <c r="T209"/>
  <c r="R209"/>
  <c r="P209"/>
  <c r="O209"/>
  <c r="W208"/>
  <c r="Q208"/>
  <c r="P208"/>
  <c r="S208" s="1"/>
  <c r="O208"/>
  <c r="P207"/>
  <c r="S207" s="1"/>
  <c r="O207"/>
  <c r="W206"/>
  <c r="S206"/>
  <c r="R206"/>
  <c r="Q206"/>
  <c r="P206"/>
  <c r="T206" s="1"/>
  <c r="O206"/>
  <c r="U206" s="1"/>
  <c r="T205"/>
  <c r="R205"/>
  <c r="Q205"/>
  <c r="P205"/>
  <c r="W205" s="1"/>
  <c r="O205"/>
  <c r="W204"/>
  <c r="T204"/>
  <c r="S204"/>
  <c r="R204"/>
  <c r="U204" s="1"/>
  <c r="Q204"/>
  <c r="P204"/>
  <c r="O204"/>
  <c r="R203"/>
  <c r="P203"/>
  <c r="S203" s="1"/>
  <c r="O203"/>
  <c r="W202"/>
  <c r="T202"/>
  <c r="S202"/>
  <c r="Q202"/>
  <c r="U202" s="1"/>
  <c r="P202"/>
  <c r="R202" s="1"/>
  <c r="O202"/>
  <c r="P201"/>
  <c r="R201" s="1"/>
  <c r="O201"/>
  <c r="W200"/>
  <c r="S200"/>
  <c r="Q200"/>
  <c r="P200"/>
  <c r="O200"/>
  <c r="W199"/>
  <c r="R199"/>
  <c r="Q199"/>
  <c r="P199"/>
  <c r="S199" s="1"/>
  <c r="O199"/>
  <c r="W198"/>
  <c r="Q198"/>
  <c r="P198"/>
  <c r="T198" s="1"/>
  <c r="O198"/>
  <c r="K192"/>
  <c r="J192"/>
  <c r="I192"/>
  <c r="G192"/>
  <c r="E192"/>
  <c r="N191"/>
  <c r="N192" s="1"/>
  <c r="M191"/>
  <c r="M192" s="1"/>
  <c r="L191"/>
  <c r="L192" s="1"/>
  <c r="K191"/>
  <c r="J191"/>
  <c r="I191"/>
  <c r="H191"/>
  <c r="H192" s="1"/>
  <c r="G191"/>
  <c r="F191"/>
  <c r="F192" s="1"/>
  <c r="E191"/>
  <c r="D191"/>
  <c r="D192" s="1"/>
  <c r="C191"/>
  <c r="B191"/>
  <c r="A191"/>
  <c r="W188"/>
  <c r="V188"/>
  <c r="S188"/>
  <c r="R188"/>
  <c r="Q188"/>
  <c r="P188"/>
  <c r="T188" s="1"/>
  <c r="O188"/>
  <c r="U188" s="1"/>
  <c r="V187"/>
  <c r="S187"/>
  <c r="R187"/>
  <c r="Q187"/>
  <c r="U187" s="1"/>
  <c r="P187"/>
  <c r="W187" s="1"/>
  <c r="O187"/>
  <c r="W186"/>
  <c r="V186"/>
  <c r="T186"/>
  <c r="S186"/>
  <c r="R186"/>
  <c r="Q186"/>
  <c r="P186"/>
  <c r="O186"/>
  <c r="U186" s="1"/>
  <c r="V185"/>
  <c r="T185"/>
  <c r="P185"/>
  <c r="Q185" s="1"/>
  <c r="O185"/>
  <c r="V184"/>
  <c r="T184"/>
  <c r="P184"/>
  <c r="R184" s="1"/>
  <c r="O184"/>
  <c r="V183"/>
  <c r="T183"/>
  <c r="P183"/>
  <c r="S183" s="1"/>
  <c r="O183"/>
  <c r="V182"/>
  <c r="P182"/>
  <c r="T182" s="1"/>
  <c r="O182"/>
  <c r="V181"/>
  <c r="T181"/>
  <c r="P181"/>
  <c r="W181" s="1"/>
  <c r="O181"/>
  <c r="W180"/>
  <c r="V180"/>
  <c r="T180"/>
  <c r="S180"/>
  <c r="Q180"/>
  <c r="P180"/>
  <c r="R180" s="1"/>
  <c r="U180" s="1"/>
  <c r="O180"/>
  <c r="V179"/>
  <c r="T179"/>
  <c r="S179"/>
  <c r="Q179"/>
  <c r="P179"/>
  <c r="W179" s="1"/>
  <c r="O179"/>
  <c r="W178"/>
  <c r="V178"/>
  <c r="U178"/>
  <c r="T178"/>
  <c r="S178"/>
  <c r="R178"/>
  <c r="Q178"/>
  <c r="P178"/>
  <c r="O178"/>
  <c r="W177"/>
  <c r="V177"/>
  <c r="S177"/>
  <c r="P177"/>
  <c r="Q177" s="1"/>
  <c r="O177"/>
  <c r="W176"/>
  <c r="V176"/>
  <c r="S176"/>
  <c r="P176"/>
  <c r="R176" s="1"/>
  <c r="O176"/>
  <c r="W175"/>
  <c r="V175"/>
  <c r="R175"/>
  <c r="P175"/>
  <c r="S175" s="1"/>
  <c r="O175"/>
  <c r="W174"/>
  <c r="V174"/>
  <c r="R174"/>
  <c r="P174"/>
  <c r="T174" s="1"/>
  <c r="O174"/>
  <c r="W173"/>
  <c r="V173"/>
  <c r="T173"/>
  <c r="R173"/>
  <c r="P173"/>
  <c r="Q173" s="1"/>
  <c r="O173"/>
  <c r="W172"/>
  <c r="V172"/>
  <c r="S172"/>
  <c r="R172"/>
  <c r="Q172"/>
  <c r="P172"/>
  <c r="T172" s="1"/>
  <c r="O172"/>
  <c r="U172" s="1"/>
  <c r="V171"/>
  <c r="S171"/>
  <c r="U171" s="1"/>
  <c r="R171"/>
  <c r="Q171"/>
  <c r="P171"/>
  <c r="W171" s="1"/>
  <c r="O171"/>
  <c r="W170"/>
  <c r="V170"/>
  <c r="T170"/>
  <c r="S170"/>
  <c r="R170"/>
  <c r="Q170"/>
  <c r="P170"/>
  <c r="O170"/>
  <c r="U170" s="1"/>
  <c r="V169"/>
  <c r="P169"/>
  <c r="Q169" s="1"/>
  <c r="O169"/>
  <c r="V168"/>
  <c r="P168"/>
  <c r="R168" s="1"/>
  <c r="O168"/>
  <c r="P167"/>
  <c r="S167" s="1"/>
  <c r="O167"/>
  <c r="P166"/>
  <c r="T166" s="1"/>
  <c r="O166"/>
  <c r="P165"/>
  <c r="R165" s="1"/>
  <c r="O165"/>
  <c r="P164"/>
  <c r="R164" s="1"/>
  <c r="O164"/>
  <c r="Q163"/>
  <c r="P163"/>
  <c r="S163" s="1"/>
  <c r="O163"/>
  <c r="R162"/>
  <c r="Q162"/>
  <c r="P162"/>
  <c r="T162" s="1"/>
  <c r="O162"/>
  <c r="W161"/>
  <c r="S161"/>
  <c r="R161"/>
  <c r="Q161"/>
  <c r="P161"/>
  <c r="T161" s="1"/>
  <c r="O161"/>
  <c r="U161" s="1"/>
  <c r="T160"/>
  <c r="S160"/>
  <c r="P160"/>
  <c r="W160" s="1"/>
  <c r="O160"/>
  <c r="W159"/>
  <c r="T159"/>
  <c r="S159"/>
  <c r="Q159"/>
  <c r="P159"/>
  <c r="R159" s="1"/>
  <c r="U159" s="1"/>
  <c r="O159"/>
  <c r="T158"/>
  <c r="R158"/>
  <c r="P158"/>
  <c r="Q158" s="1"/>
  <c r="O158"/>
  <c r="W157"/>
  <c r="S157"/>
  <c r="R157"/>
  <c r="Q157"/>
  <c r="P157"/>
  <c r="T157" s="1"/>
  <c r="O157"/>
  <c r="U157" s="1"/>
  <c r="P156"/>
  <c r="R156" s="1"/>
  <c r="O156"/>
  <c r="Q155"/>
  <c r="P155"/>
  <c r="S155" s="1"/>
  <c r="O155"/>
  <c r="R154"/>
  <c r="Q154"/>
  <c r="P154"/>
  <c r="T154" s="1"/>
  <c r="O154"/>
  <c r="W153"/>
  <c r="S153"/>
  <c r="R153"/>
  <c r="Q153"/>
  <c r="P153"/>
  <c r="T153" s="1"/>
  <c r="O153"/>
  <c r="U153" s="1"/>
  <c r="T152"/>
  <c r="S152"/>
  <c r="P152"/>
  <c r="W152" s="1"/>
  <c r="O152"/>
  <c r="P151"/>
  <c r="W151" s="1"/>
  <c r="O151"/>
  <c r="T150"/>
  <c r="R150"/>
  <c r="Q150"/>
  <c r="U150" s="1"/>
  <c r="P150"/>
  <c r="S150" s="1"/>
  <c r="O150"/>
  <c r="W149"/>
  <c r="S149"/>
  <c r="R149"/>
  <c r="Q149"/>
  <c r="P149"/>
  <c r="T149" s="1"/>
  <c r="O149"/>
  <c r="U149" s="1"/>
  <c r="P148"/>
  <c r="R148" s="1"/>
  <c r="O148"/>
  <c r="T147"/>
  <c r="Q147"/>
  <c r="P147"/>
  <c r="S147" s="1"/>
  <c r="O147"/>
  <c r="R146"/>
  <c r="Q146"/>
  <c r="P146"/>
  <c r="T146" s="1"/>
  <c r="O146"/>
  <c r="W145"/>
  <c r="S145"/>
  <c r="R145"/>
  <c r="Q145"/>
  <c r="P145"/>
  <c r="T145" s="1"/>
  <c r="O145"/>
  <c r="U145" s="1"/>
  <c r="W144"/>
  <c r="T144"/>
  <c r="P144"/>
  <c r="Q144" s="1"/>
  <c r="O144"/>
  <c r="P143"/>
  <c r="W143" s="1"/>
  <c r="O143"/>
  <c r="T142"/>
  <c r="R142"/>
  <c r="Q142"/>
  <c r="P142"/>
  <c r="S142" s="1"/>
  <c r="O142"/>
  <c r="W141"/>
  <c r="S141"/>
  <c r="R141"/>
  <c r="Q141"/>
  <c r="P141"/>
  <c r="T141" s="1"/>
  <c r="O141"/>
  <c r="U141" s="1"/>
  <c r="P140"/>
  <c r="R140" s="1"/>
  <c r="O140"/>
  <c r="T139"/>
  <c r="Q139"/>
  <c r="P139"/>
  <c r="S139" s="1"/>
  <c r="O139"/>
  <c r="R138"/>
  <c r="Q138"/>
  <c r="P138"/>
  <c r="T138" s="1"/>
  <c r="O138"/>
  <c r="W137"/>
  <c r="S137"/>
  <c r="R137"/>
  <c r="Q137"/>
  <c r="P137"/>
  <c r="T137" s="1"/>
  <c r="O137"/>
  <c r="U137" s="1"/>
  <c r="W136"/>
  <c r="T136"/>
  <c r="P136"/>
  <c r="Q136" s="1"/>
  <c r="O136"/>
  <c r="P135"/>
  <c r="W135" s="1"/>
  <c r="O135"/>
  <c r="R134"/>
  <c r="Q134"/>
  <c r="P134"/>
  <c r="S134" s="1"/>
  <c r="O134"/>
  <c r="W133"/>
  <c r="S133"/>
  <c r="R133"/>
  <c r="Q133"/>
  <c r="P133"/>
  <c r="T133" s="1"/>
  <c r="O133"/>
  <c r="U133" s="1"/>
  <c r="P132"/>
  <c r="R132" s="1"/>
  <c r="O132"/>
  <c r="T131"/>
  <c r="Q131"/>
  <c r="P131"/>
  <c r="S131" s="1"/>
  <c r="O131"/>
  <c r="R130"/>
  <c r="Q130"/>
  <c r="P130"/>
  <c r="T130" s="1"/>
  <c r="O130"/>
  <c r="W129"/>
  <c r="S129"/>
  <c r="R129"/>
  <c r="Q129"/>
  <c r="P129"/>
  <c r="T129" s="1"/>
  <c r="O129"/>
  <c r="U129" s="1"/>
  <c r="W128"/>
  <c r="T128"/>
  <c r="P128"/>
  <c r="Q128" s="1"/>
  <c r="O128"/>
  <c r="P127"/>
  <c r="W127" s="1"/>
  <c r="O127"/>
  <c r="R126"/>
  <c r="Q126"/>
  <c r="P126"/>
  <c r="S126" s="1"/>
  <c r="O126"/>
  <c r="W125"/>
  <c r="S125"/>
  <c r="R125"/>
  <c r="Q125"/>
  <c r="P125"/>
  <c r="T125" s="1"/>
  <c r="O125"/>
  <c r="U125" s="1"/>
  <c r="P124"/>
  <c r="R124" s="1"/>
  <c r="O124"/>
  <c r="T123"/>
  <c r="Q123"/>
  <c r="P123"/>
  <c r="S123" s="1"/>
  <c r="O123"/>
  <c r="R122"/>
  <c r="Q122"/>
  <c r="P122"/>
  <c r="T122" s="1"/>
  <c r="O122"/>
  <c r="W121"/>
  <c r="S121"/>
  <c r="R121"/>
  <c r="Q121"/>
  <c r="P121"/>
  <c r="T121" s="1"/>
  <c r="O121"/>
  <c r="U121" s="1"/>
  <c r="W120"/>
  <c r="T120"/>
  <c r="P120"/>
  <c r="Q120" s="1"/>
  <c r="O120"/>
  <c r="P119"/>
  <c r="W119" s="1"/>
  <c r="O119"/>
  <c r="T118"/>
  <c r="R118"/>
  <c r="Q118"/>
  <c r="U118" s="1"/>
  <c r="P118"/>
  <c r="S118" s="1"/>
  <c r="O118"/>
  <c r="W117"/>
  <c r="S117"/>
  <c r="R117"/>
  <c r="Q117"/>
  <c r="P117"/>
  <c r="T117" s="1"/>
  <c r="O117"/>
  <c r="U117" s="1"/>
  <c r="G112"/>
  <c r="N111"/>
  <c r="N112" s="1"/>
  <c r="M111"/>
  <c r="M112" s="1"/>
  <c r="L111"/>
  <c r="L112" s="1"/>
  <c r="K111"/>
  <c r="J111"/>
  <c r="J112" s="1"/>
  <c r="I111"/>
  <c r="I112" s="1"/>
  <c r="H111"/>
  <c r="H112" s="1"/>
  <c r="G111"/>
  <c r="F111"/>
  <c r="F112" s="1"/>
  <c r="E111"/>
  <c r="E112" s="1"/>
  <c r="D111"/>
  <c r="D112" s="1"/>
  <c r="C111"/>
  <c r="B111"/>
  <c r="A111"/>
  <c r="K112" s="1"/>
  <c r="V109"/>
  <c r="T109"/>
  <c r="S109"/>
  <c r="Q109"/>
  <c r="P109"/>
  <c r="W109" s="1"/>
  <c r="O109"/>
  <c r="V108"/>
  <c r="T108"/>
  <c r="R108"/>
  <c r="Q108"/>
  <c r="P108"/>
  <c r="W108" s="1"/>
  <c r="O108"/>
  <c r="W107"/>
  <c r="V107"/>
  <c r="T107"/>
  <c r="S107"/>
  <c r="U107" s="1"/>
  <c r="R107"/>
  <c r="Q107"/>
  <c r="P107"/>
  <c r="O107"/>
  <c r="W106"/>
  <c r="V106"/>
  <c r="T106"/>
  <c r="S106"/>
  <c r="P106"/>
  <c r="Q106" s="1"/>
  <c r="O106"/>
  <c r="V105"/>
  <c r="P105"/>
  <c r="Q105" s="1"/>
  <c r="O105"/>
  <c r="V104"/>
  <c r="Q104"/>
  <c r="P104"/>
  <c r="R104" s="1"/>
  <c r="O104"/>
  <c r="W103"/>
  <c r="V103"/>
  <c r="S103"/>
  <c r="R103"/>
  <c r="Q103"/>
  <c r="P103"/>
  <c r="T103" s="1"/>
  <c r="O103"/>
  <c r="U103" s="1"/>
  <c r="V102"/>
  <c r="S102"/>
  <c r="P102"/>
  <c r="T102" s="1"/>
  <c r="O102"/>
  <c r="V101"/>
  <c r="T101"/>
  <c r="S101"/>
  <c r="Q101"/>
  <c r="P101"/>
  <c r="W101" s="1"/>
  <c r="O101"/>
  <c r="V100"/>
  <c r="T100"/>
  <c r="R100"/>
  <c r="Q100"/>
  <c r="P100"/>
  <c r="W100" s="1"/>
  <c r="O100"/>
  <c r="W99"/>
  <c r="V99"/>
  <c r="T99"/>
  <c r="S99"/>
  <c r="U99" s="1"/>
  <c r="R99"/>
  <c r="Q99"/>
  <c r="P99"/>
  <c r="O99"/>
  <c r="W98"/>
  <c r="V98"/>
  <c r="T98"/>
  <c r="S98"/>
  <c r="P98"/>
  <c r="Q98" s="1"/>
  <c r="O98"/>
  <c r="V97"/>
  <c r="P97"/>
  <c r="Q97" s="1"/>
  <c r="O97"/>
  <c r="V96"/>
  <c r="Q96"/>
  <c r="P96"/>
  <c r="R96" s="1"/>
  <c r="O96"/>
  <c r="W95"/>
  <c r="S95"/>
  <c r="R95"/>
  <c r="Q95"/>
  <c r="P95"/>
  <c r="T95" s="1"/>
  <c r="O95"/>
  <c r="U95" s="1"/>
  <c r="S94"/>
  <c r="P94"/>
  <c r="T94" s="1"/>
  <c r="O94"/>
  <c r="T93"/>
  <c r="S93"/>
  <c r="Q93"/>
  <c r="P93"/>
  <c r="W93" s="1"/>
  <c r="O93"/>
  <c r="T92"/>
  <c r="R92"/>
  <c r="Q92"/>
  <c r="P92"/>
  <c r="W92" s="1"/>
  <c r="O92"/>
  <c r="W91"/>
  <c r="T91"/>
  <c r="S91"/>
  <c r="U91" s="1"/>
  <c r="R91"/>
  <c r="Q91"/>
  <c r="P91"/>
  <c r="O91"/>
  <c r="W90"/>
  <c r="T90"/>
  <c r="S90"/>
  <c r="P90"/>
  <c r="Q90" s="1"/>
  <c r="O90"/>
  <c r="P89"/>
  <c r="Q89" s="1"/>
  <c r="O89"/>
  <c r="Q88"/>
  <c r="P88"/>
  <c r="R88" s="1"/>
  <c r="O88"/>
  <c r="W87"/>
  <c r="S87"/>
  <c r="R87"/>
  <c r="Q87"/>
  <c r="P87"/>
  <c r="T87" s="1"/>
  <c r="O87"/>
  <c r="U87" s="1"/>
  <c r="S86"/>
  <c r="P86"/>
  <c r="T86" s="1"/>
  <c r="O86"/>
  <c r="T85"/>
  <c r="S85"/>
  <c r="Q85"/>
  <c r="P85"/>
  <c r="W85" s="1"/>
  <c r="O85"/>
  <c r="T84"/>
  <c r="R84"/>
  <c r="Q84"/>
  <c r="P84"/>
  <c r="W84" s="1"/>
  <c r="O84"/>
  <c r="W83"/>
  <c r="T83"/>
  <c r="S83"/>
  <c r="U83" s="1"/>
  <c r="R83"/>
  <c r="Q83"/>
  <c r="P83"/>
  <c r="O83"/>
  <c r="W82"/>
  <c r="T82"/>
  <c r="S82"/>
  <c r="P82"/>
  <c r="Q82" s="1"/>
  <c r="O82"/>
  <c r="P81"/>
  <c r="Q81" s="1"/>
  <c r="O81"/>
  <c r="Q80"/>
  <c r="P80"/>
  <c r="R80" s="1"/>
  <c r="O80"/>
  <c r="W79"/>
  <c r="S79"/>
  <c r="R79"/>
  <c r="Q79"/>
  <c r="P79"/>
  <c r="T79" s="1"/>
  <c r="O79"/>
  <c r="U79" s="1"/>
  <c r="S78"/>
  <c r="P78"/>
  <c r="T78" s="1"/>
  <c r="O78"/>
  <c r="T77"/>
  <c r="S77"/>
  <c r="Q77"/>
  <c r="P77"/>
  <c r="W77" s="1"/>
  <c r="O77"/>
  <c r="T76"/>
  <c r="R76"/>
  <c r="Q76"/>
  <c r="P76"/>
  <c r="W76" s="1"/>
  <c r="O76"/>
  <c r="W75"/>
  <c r="T75"/>
  <c r="S75"/>
  <c r="U75" s="1"/>
  <c r="R75"/>
  <c r="Q75"/>
  <c r="P75"/>
  <c r="O75"/>
  <c r="W74"/>
  <c r="T74"/>
  <c r="S74"/>
  <c r="P74"/>
  <c r="Q74" s="1"/>
  <c r="O74"/>
  <c r="P73"/>
  <c r="Q73" s="1"/>
  <c r="O73"/>
  <c r="Q72"/>
  <c r="P72"/>
  <c r="R72" s="1"/>
  <c r="O72"/>
  <c r="W71"/>
  <c r="S71"/>
  <c r="R71"/>
  <c r="Q71"/>
  <c r="P71"/>
  <c r="T71" s="1"/>
  <c r="O71"/>
  <c r="U71" s="1"/>
  <c r="S70"/>
  <c r="P70"/>
  <c r="T70" s="1"/>
  <c r="O70"/>
  <c r="T69"/>
  <c r="S69"/>
  <c r="Q69"/>
  <c r="P69"/>
  <c r="W69" s="1"/>
  <c r="O69"/>
  <c r="T68"/>
  <c r="R68"/>
  <c r="Q68"/>
  <c r="P68"/>
  <c r="W68" s="1"/>
  <c r="O68"/>
  <c r="W67"/>
  <c r="T67"/>
  <c r="S67"/>
  <c r="U67" s="1"/>
  <c r="R67"/>
  <c r="Q67"/>
  <c r="P67"/>
  <c r="O67"/>
  <c r="W66"/>
  <c r="T66"/>
  <c r="S66"/>
  <c r="P66"/>
  <c r="Q66" s="1"/>
  <c r="O66"/>
  <c r="P65"/>
  <c r="Q65" s="1"/>
  <c r="O65"/>
  <c r="Q64"/>
  <c r="P64"/>
  <c r="R64" s="1"/>
  <c r="O64"/>
  <c r="W63"/>
  <c r="S63"/>
  <c r="R63"/>
  <c r="Q63"/>
  <c r="P63"/>
  <c r="T63" s="1"/>
  <c r="O63"/>
  <c r="U63" s="1"/>
  <c r="S62"/>
  <c r="P62"/>
  <c r="T62" s="1"/>
  <c r="O62"/>
  <c r="T61"/>
  <c r="S61"/>
  <c r="Q61"/>
  <c r="P61"/>
  <c r="W61" s="1"/>
  <c r="O61"/>
  <c r="T60"/>
  <c r="R60"/>
  <c r="Q60"/>
  <c r="P60"/>
  <c r="W60" s="1"/>
  <c r="O60"/>
  <c r="W59"/>
  <c r="T59"/>
  <c r="S59"/>
  <c r="U59" s="1"/>
  <c r="R59"/>
  <c r="Q59"/>
  <c r="P59"/>
  <c r="O59"/>
  <c r="W58"/>
  <c r="T58"/>
  <c r="S58"/>
  <c r="P58"/>
  <c r="Q58" s="1"/>
  <c r="O58"/>
  <c r="P57"/>
  <c r="Q57" s="1"/>
  <c r="O57"/>
  <c r="Q56"/>
  <c r="P56"/>
  <c r="R56" s="1"/>
  <c r="O56"/>
  <c r="W55"/>
  <c r="S55"/>
  <c r="R55"/>
  <c r="Q55"/>
  <c r="P55"/>
  <c r="T55" s="1"/>
  <c r="O55"/>
  <c r="U55" s="1"/>
  <c r="S54"/>
  <c r="P54"/>
  <c r="T54" s="1"/>
  <c r="O54"/>
  <c r="T53"/>
  <c r="S53"/>
  <c r="Q53"/>
  <c r="P53"/>
  <c r="W53" s="1"/>
  <c r="O53"/>
  <c r="T52"/>
  <c r="R52"/>
  <c r="Q52"/>
  <c r="P52"/>
  <c r="W52" s="1"/>
  <c r="O52"/>
  <c r="W51"/>
  <c r="T51"/>
  <c r="S51"/>
  <c r="U51" s="1"/>
  <c r="R51"/>
  <c r="Q51"/>
  <c r="P51"/>
  <c r="O51"/>
  <c r="W50"/>
  <c r="T50"/>
  <c r="S50"/>
  <c r="P50"/>
  <c r="Q50" s="1"/>
  <c r="O50"/>
  <c r="P49"/>
  <c r="W49" s="1"/>
  <c r="O49"/>
  <c r="Q48"/>
  <c r="P48"/>
  <c r="R48" s="1"/>
  <c r="O48"/>
  <c r="W47"/>
  <c r="S47"/>
  <c r="R47"/>
  <c r="Q47"/>
  <c r="P47"/>
  <c r="T47" s="1"/>
  <c r="O47"/>
  <c r="U47" s="1"/>
  <c r="S46"/>
  <c r="P46"/>
  <c r="T46" s="1"/>
  <c r="O46"/>
  <c r="T45"/>
  <c r="S45"/>
  <c r="Q45"/>
  <c r="P45"/>
  <c r="W45" s="1"/>
  <c r="O45"/>
  <c r="T44"/>
  <c r="R44"/>
  <c r="Q44"/>
  <c r="P44"/>
  <c r="W44" s="1"/>
  <c r="O44"/>
  <c r="W43"/>
  <c r="T43"/>
  <c r="S43"/>
  <c r="U43" s="1"/>
  <c r="R43"/>
  <c r="Q43"/>
  <c r="P43"/>
  <c r="O43"/>
  <c r="W42"/>
  <c r="T42"/>
  <c r="P42"/>
  <c r="Q42" s="1"/>
  <c r="O42"/>
  <c r="P41"/>
  <c r="Q41" s="1"/>
  <c r="O41"/>
  <c r="Q40"/>
  <c r="P40"/>
  <c r="R40" s="1"/>
  <c r="O40"/>
  <c r="W39"/>
  <c r="S39"/>
  <c r="R39"/>
  <c r="Q39"/>
  <c r="P39"/>
  <c r="T39" s="1"/>
  <c r="O39"/>
  <c r="U39" s="1"/>
  <c r="J34"/>
  <c r="I34"/>
  <c r="G34"/>
  <c r="N33"/>
  <c r="N34" s="1"/>
  <c r="M33"/>
  <c r="M34" s="1"/>
  <c r="L33"/>
  <c r="L34" s="1"/>
  <c r="K33"/>
  <c r="J33"/>
  <c r="I33"/>
  <c r="H33"/>
  <c r="H34" s="1"/>
  <c r="G33"/>
  <c r="F33"/>
  <c r="F34" s="1"/>
  <c r="E33"/>
  <c r="E34" s="1"/>
  <c r="D33"/>
  <c r="D34" s="1"/>
  <c r="C33"/>
  <c r="B33"/>
  <c r="A33"/>
  <c r="K34" s="1"/>
  <c r="V31"/>
  <c r="T31"/>
  <c r="S31"/>
  <c r="Q31"/>
  <c r="P31"/>
  <c r="W31" s="1"/>
  <c r="O31"/>
  <c r="V30"/>
  <c r="T30"/>
  <c r="R30"/>
  <c r="Q30"/>
  <c r="P30"/>
  <c r="W30" s="1"/>
  <c r="O30"/>
  <c r="W29"/>
  <c r="V29"/>
  <c r="T29"/>
  <c r="S29"/>
  <c r="U29" s="1"/>
  <c r="R29"/>
  <c r="Q29"/>
  <c r="P29"/>
  <c r="O29"/>
  <c r="W28"/>
  <c r="V28"/>
  <c r="T28"/>
  <c r="P28"/>
  <c r="Q28" s="1"/>
  <c r="O28"/>
  <c r="V27"/>
  <c r="P27"/>
  <c r="W27" s="1"/>
  <c r="O27"/>
  <c r="V26"/>
  <c r="Q26"/>
  <c r="P26"/>
  <c r="R26" s="1"/>
  <c r="O26"/>
  <c r="W25"/>
  <c r="S25"/>
  <c r="R25"/>
  <c r="Q25"/>
  <c r="P25"/>
  <c r="T25" s="1"/>
  <c r="O25"/>
  <c r="U25" s="1"/>
  <c r="S24"/>
  <c r="P24"/>
  <c r="R24" s="1"/>
  <c r="O24"/>
  <c r="T23"/>
  <c r="S23"/>
  <c r="Q23"/>
  <c r="P23"/>
  <c r="W23" s="1"/>
  <c r="O23"/>
  <c r="T22"/>
  <c r="R22"/>
  <c r="Q22"/>
  <c r="P22"/>
  <c r="W22" s="1"/>
  <c r="O22"/>
  <c r="W21"/>
  <c r="T21"/>
  <c r="S21"/>
  <c r="U21" s="1"/>
  <c r="R21"/>
  <c r="Q21"/>
  <c r="P21"/>
  <c r="O21"/>
  <c r="W20"/>
  <c r="T20"/>
  <c r="P20"/>
  <c r="Q20" s="1"/>
  <c r="O20"/>
  <c r="P19"/>
  <c r="W19" s="1"/>
  <c r="O19"/>
  <c r="Q18"/>
  <c r="P18"/>
  <c r="R18" s="1"/>
  <c r="O18"/>
  <c r="W17"/>
  <c r="S17"/>
  <c r="R17"/>
  <c r="Q17"/>
  <c r="P17"/>
  <c r="T17" s="1"/>
  <c r="O17"/>
  <c r="U17" s="1"/>
  <c r="S16"/>
  <c r="P16"/>
  <c r="T16" s="1"/>
  <c r="O16"/>
  <c r="T15"/>
  <c r="S15"/>
  <c r="Q15"/>
  <c r="P15"/>
  <c r="W15" s="1"/>
  <c r="O15"/>
  <c r="T14"/>
  <c r="R14"/>
  <c r="Q14"/>
  <c r="P14"/>
  <c r="W14" s="1"/>
  <c r="O14"/>
  <c r="W13"/>
  <c r="T13"/>
  <c r="S13"/>
  <c r="U13" s="1"/>
  <c r="R13"/>
  <c r="Q13"/>
  <c r="P13"/>
  <c r="O13"/>
  <c r="W12"/>
  <c r="T12"/>
  <c r="P12"/>
  <c r="Q12" s="1"/>
  <c r="O12"/>
  <c r="P11"/>
  <c r="Q11" s="1"/>
  <c r="O11"/>
  <c r="Q10"/>
  <c r="P10"/>
  <c r="R10" s="1"/>
  <c r="O10"/>
  <c r="W9"/>
  <c r="S9"/>
  <c r="R9"/>
  <c r="Q9"/>
  <c r="P9"/>
  <c r="T9" s="1"/>
  <c r="O9"/>
  <c r="U9" s="1"/>
  <c r="S8"/>
  <c r="P8"/>
  <c r="R8" s="1"/>
  <c r="O8"/>
  <c r="A3"/>
  <c r="N2"/>
  <c r="M2"/>
  <c r="L2"/>
  <c r="K2"/>
  <c r="J2"/>
  <c r="I2"/>
  <c r="H2"/>
  <c r="G2"/>
  <c r="F2"/>
  <c r="E2"/>
  <c r="D2"/>
  <c r="U15" l="1"/>
  <c r="U126"/>
  <c r="U134"/>
  <c r="U142"/>
  <c r="U106"/>
  <c r="R200"/>
  <c r="U200" s="1"/>
  <c r="T200"/>
  <c r="W211"/>
  <c r="Q211"/>
  <c r="U211" s="1"/>
  <c r="W235"/>
  <c r="T235"/>
  <c r="W252"/>
  <c r="S252"/>
  <c r="R267"/>
  <c r="T267"/>
  <c r="T284"/>
  <c r="Q284"/>
  <c r="S284"/>
  <c r="S132"/>
  <c r="W11"/>
  <c r="R16"/>
  <c r="W41"/>
  <c r="R46"/>
  <c r="R54"/>
  <c r="W57"/>
  <c r="R62"/>
  <c r="U62" s="1"/>
  <c r="W65"/>
  <c r="R70"/>
  <c r="U70" s="1"/>
  <c r="W73"/>
  <c r="R78"/>
  <c r="U78" s="1"/>
  <c r="W81"/>
  <c r="R86"/>
  <c r="U86" s="1"/>
  <c r="W89"/>
  <c r="R94"/>
  <c r="U94" s="1"/>
  <c r="W97"/>
  <c r="R102"/>
  <c r="W105"/>
  <c r="Q8"/>
  <c r="U8" s="1"/>
  <c r="W10"/>
  <c r="S14"/>
  <c r="U14" s="1"/>
  <c r="R15"/>
  <c r="Q16"/>
  <c r="U16" s="1"/>
  <c r="W18"/>
  <c r="S22"/>
  <c r="U22" s="1"/>
  <c r="R23"/>
  <c r="U23" s="1"/>
  <c r="Q24"/>
  <c r="U24" s="1"/>
  <c r="W26"/>
  <c r="S30"/>
  <c r="U30" s="1"/>
  <c r="R31"/>
  <c r="U31" s="1"/>
  <c r="W40"/>
  <c r="S44"/>
  <c r="U44" s="1"/>
  <c r="R45"/>
  <c r="U45" s="1"/>
  <c r="Q46"/>
  <c r="U46" s="1"/>
  <c r="W48"/>
  <c r="S52"/>
  <c r="U52" s="1"/>
  <c r="R53"/>
  <c r="U53" s="1"/>
  <c r="Q54"/>
  <c r="U54" s="1"/>
  <c r="W56"/>
  <c r="S60"/>
  <c r="U60" s="1"/>
  <c r="R61"/>
  <c r="U61" s="1"/>
  <c r="Q62"/>
  <c r="W64"/>
  <c r="S68"/>
  <c r="U68" s="1"/>
  <c r="R69"/>
  <c r="U69" s="1"/>
  <c r="Q70"/>
  <c r="W72"/>
  <c r="S76"/>
  <c r="U76" s="1"/>
  <c r="R77"/>
  <c r="U77" s="1"/>
  <c r="Q78"/>
  <c r="W80"/>
  <c r="S84"/>
  <c r="U84" s="1"/>
  <c r="R85"/>
  <c r="U85" s="1"/>
  <c r="Q86"/>
  <c r="W88"/>
  <c r="S92"/>
  <c r="U92" s="1"/>
  <c r="R93"/>
  <c r="U93" s="1"/>
  <c r="Q94"/>
  <c r="W96"/>
  <c r="S100"/>
  <c r="U100" s="1"/>
  <c r="R101"/>
  <c r="U101" s="1"/>
  <c r="Q102"/>
  <c r="U102" s="1"/>
  <c r="W104"/>
  <c r="S108"/>
  <c r="U108" s="1"/>
  <c r="R109"/>
  <c r="U109" s="1"/>
  <c r="W118"/>
  <c r="S122"/>
  <c r="U122" s="1"/>
  <c r="R123"/>
  <c r="U123" s="1"/>
  <c r="Q124"/>
  <c r="U124" s="1"/>
  <c r="W126"/>
  <c r="S130"/>
  <c r="U130" s="1"/>
  <c r="R131"/>
  <c r="U131" s="1"/>
  <c r="Q132"/>
  <c r="U132" s="1"/>
  <c r="W134"/>
  <c r="S138"/>
  <c r="U138" s="1"/>
  <c r="R139"/>
  <c r="U139" s="1"/>
  <c r="Q140"/>
  <c r="U140" s="1"/>
  <c r="W142"/>
  <c r="S146"/>
  <c r="U146" s="1"/>
  <c r="R147"/>
  <c r="U147" s="1"/>
  <c r="Q148"/>
  <c r="U148" s="1"/>
  <c r="W150"/>
  <c r="S154"/>
  <c r="U154" s="1"/>
  <c r="R155"/>
  <c r="U155" s="1"/>
  <c r="Q156"/>
  <c r="U156" s="1"/>
  <c r="W158"/>
  <c r="S162"/>
  <c r="U162" s="1"/>
  <c r="R163"/>
  <c r="U163" s="1"/>
  <c r="Q164"/>
  <c r="U164" s="1"/>
  <c r="Q165"/>
  <c r="Q166"/>
  <c r="U166" s="1"/>
  <c r="Q167"/>
  <c r="U167" s="1"/>
  <c r="Q168"/>
  <c r="U168" s="1"/>
  <c r="R169"/>
  <c r="U173"/>
  <c r="T187"/>
  <c r="U199"/>
  <c r="S205"/>
  <c r="W207"/>
  <c r="Q213"/>
  <c r="R214"/>
  <c r="U214" s="1"/>
  <c r="T215"/>
  <c r="W217"/>
  <c r="U234"/>
  <c r="R236"/>
  <c r="U309"/>
  <c r="H499"/>
  <c r="R240"/>
  <c r="S240"/>
  <c r="W240"/>
  <c r="Q240"/>
  <c r="T246"/>
  <c r="Q246"/>
  <c r="U246" s="1"/>
  <c r="S246"/>
  <c r="T276"/>
  <c r="Q276"/>
  <c r="U276" s="1"/>
  <c r="S276"/>
  <c r="W299"/>
  <c r="Q299"/>
  <c r="R299"/>
  <c r="T299"/>
  <c r="W323"/>
  <c r="Q323"/>
  <c r="R323"/>
  <c r="S323"/>
  <c r="U323" s="1"/>
  <c r="T323"/>
  <c r="U252"/>
  <c r="U267"/>
  <c r="U284"/>
  <c r="G499"/>
  <c r="Q201"/>
  <c r="S201"/>
  <c r="R229"/>
  <c r="T229"/>
  <c r="W203"/>
  <c r="Q203"/>
  <c r="U203" s="1"/>
  <c r="R253"/>
  <c r="T253"/>
  <c r="T292"/>
  <c r="Q292"/>
  <c r="S292"/>
  <c r="R302"/>
  <c r="S302"/>
  <c r="T302"/>
  <c r="W302"/>
  <c r="Q302"/>
  <c r="W8"/>
  <c r="S12"/>
  <c r="T19"/>
  <c r="S20"/>
  <c r="W24"/>
  <c r="T27"/>
  <c r="S28"/>
  <c r="S42"/>
  <c r="W46"/>
  <c r="W70"/>
  <c r="T81"/>
  <c r="W86"/>
  <c r="W102"/>
  <c r="T119"/>
  <c r="S120"/>
  <c r="W124"/>
  <c r="T127"/>
  <c r="S128"/>
  <c r="W132"/>
  <c r="T135"/>
  <c r="S136"/>
  <c r="W140"/>
  <c r="T143"/>
  <c r="S144"/>
  <c r="W148"/>
  <c r="T151"/>
  <c r="W156"/>
  <c r="S181"/>
  <c r="S182"/>
  <c r="U205"/>
  <c r="T207"/>
  <c r="T221"/>
  <c r="T244"/>
  <c r="D257"/>
  <c r="L257"/>
  <c r="T266"/>
  <c r="U299"/>
  <c r="T230"/>
  <c r="Q230"/>
  <c r="S230"/>
  <c r="T268"/>
  <c r="Q268"/>
  <c r="S268"/>
  <c r="W274"/>
  <c r="S274"/>
  <c r="U274" s="1"/>
  <c r="R278"/>
  <c r="S278"/>
  <c r="W278"/>
  <c r="Q278"/>
  <c r="U278" s="1"/>
  <c r="T11"/>
  <c r="W16"/>
  <c r="T41"/>
  <c r="W54"/>
  <c r="T57"/>
  <c r="S19"/>
  <c r="T26"/>
  <c r="S27"/>
  <c r="R28"/>
  <c r="U28" s="1"/>
  <c r="R50"/>
  <c r="U50" s="1"/>
  <c r="T56"/>
  <c r="S57"/>
  <c r="R58"/>
  <c r="U58" s="1"/>
  <c r="T64"/>
  <c r="S65"/>
  <c r="R66"/>
  <c r="U66" s="1"/>
  <c r="T72"/>
  <c r="S73"/>
  <c r="R74"/>
  <c r="U74" s="1"/>
  <c r="T80"/>
  <c r="S81"/>
  <c r="R82"/>
  <c r="U82" s="1"/>
  <c r="T88"/>
  <c r="S89"/>
  <c r="R90"/>
  <c r="U90" s="1"/>
  <c r="T96"/>
  <c r="S97"/>
  <c r="R98"/>
  <c r="U98" s="1"/>
  <c r="T104"/>
  <c r="S105"/>
  <c r="R106"/>
  <c r="S119"/>
  <c r="R120"/>
  <c r="U120" s="1"/>
  <c r="W123"/>
  <c r="T126"/>
  <c r="S127"/>
  <c r="R128"/>
  <c r="U128" s="1"/>
  <c r="W131"/>
  <c r="T134"/>
  <c r="S135"/>
  <c r="R136"/>
  <c r="U136" s="1"/>
  <c r="W139"/>
  <c r="S143"/>
  <c r="R144"/>
  <c r="U144" s="1"/>
  <c r="W147"/>
  <c r="S151"/>
  <c r="R152"/>
  <c r="W155"/>
  <c r="R160"/>
  <c r="W163"/>
  <c r="W164"/>
  <c r="W165"/>
  <c r="W166"/>
  <c r="W167"/>
  <c r="W168"/>
  <c r="W169"/>
  <c r="R181"/>
  <c r="R182"/>
  <c r="R183"/>
  <c r="S184"/>
  <c r="S185"/>
  <c r="S198"/>
  <c r="R207"/>
  <c r="T217"/>
  <c r="T219"/>
  <c r="S221"/>
  <c r="U221" s="1"/>
  <c r="T232"/>
  <c r="U236"/>
  <c r="R244"/>
  <c r="U244" s="1"/>
  <c r="U253"/>
  <c r="U264"/>
  <c r="R266"/>
  <c r="W275"/>
  <c r="U292"/>
  <c r="U301"/>
  <c r="E499"/>
  <c r="M499"/>
  <c r="R216"/>
  <c r="U216" s="1"/>
  <c r="T216"/>
  <c r="R237"/>
  <c r="T237"/>
  <c r="R248"/>
  <c r="S248"/>
  <c r="W248"/>
  <c r="Q248"/>
  <c r="W283"/>
  <c r="R283"/>
  <c r="T283"/>
  <c r="R286"/>
  <c r="S286"/>
  <c r="T286"/>
  <c r="W286"/>
  <c r="Q286"/>
  <c r="U286" s="1"/>
  <c r="T49"/>
  <c r="W62"/>
  <c r="T65"/>
  <c r="T73"/>
  <c r="W78"/>
  <c r="T89"/>
  <c r="W94"/>
  <c r="T97"/>
  <c r="T105"/>
  <c r="T10"/>
  <c r="S11"/>
  <c r="R12"/>
  <c r="U12" s="1"/>
  <c r="T18"/>
  <c r="R20"/>
  <c r="U20" s="1"/>
  <c r="T40"/>
  <c r="S41"/>
  <c r="R42"/>
  <c r="U42" s="1"/>
  <c r="T48"/>
  <c r="S49"/>
  <c r="S10"/>
  <c r="U10" s="1"/>
  <c r="R11"/>
  <c r="U11" s="1"/>
  <c r="S18"/>
  <c r="U18" s="1"/>
  <c r="R19"/>
  <c r="S26"/>
  <c r="U26" s="1"/>
  <c r="R27"/>
  <c r="S40"/>
  <c r="U40" s="1"/>
  <c r="R41"/>
  <c r="U41" s="1"/>
  <c r="S48"/>
  <c r="U48" s="1"/>
  <c r="R49"/>
  <c r="S56"/>
  <c r="U56" s="1"/>
  <c r="R57"/>
  <c r="U57" s="1"/>
  <c r="S64"/>
  <c r="U64" s="1"/>
  <c r="R65"/>
  <c r="U65" s="1"/>
  <c r="S72"/>
  <c r="U72" s="1"/>
  <c r="R73"/>
  <c r="U73" s="1"/>
  <c r="S80"/>
  <c r="U80" s="1"/>
  <c r="R81"/>
  <c r="U81" s="1"/>
  <c r="S88"/>
  <c r="U88" s="1"/>
  <c r="R89"/>
  <c r="U89" s="1"/>
  <c r="S96"/>
  <c r="U96" s="1"/>
  <c r="R97"/>
  <c r="U97" s="1"/>
  <c r="S104"/>
  <c r="U104" s="1"/>
  <c r="R105"/>
  <c r="U105" s="1"/>
  <c r="R119"/>
  <c r="W122"/>
  <c r="R127"/>
  <c r="W130"/>
  <c r="R135"/>
  <c r="W138"/>
  <c r="R143"/>
  <c r="W146"/>
  <c r="R151"/>
  <c r="Q152"/>
  <c r="U152" s="1"/>
  <c r="W154"/>
  <c r="S158"/>
  <c r="U158" s="1"/>
  <c r="Q160"/>
  <c r="U160" s="1"/>
  <c r="W162"/>
  <c r="T171"/>
  <c r="S173"/>
  <c r="S174"/>
  <c r="T175"/>
  <c r="T176"/>
  <c r="T177"/>
  <c r="R179"/>
  <c r="U179" s="1"/>
  <c r="Q181"/>
  <c r="U181" s="1"/>
  <c r="Q182"/>
  <c r="U182" s="1"/>
  <c r="Q183"/>
  <c r="U183" s="1"/>
  <c r="Q184"/>
  <c r="U184" s="1"/>
  <c r="R185"/>
  <c r="U185" s="1"/>
  <c r="R198"/>
  <c r="U198" s="1"/>
  <c r="T199"/>
  <c r="W201"/>
  <c r="Q207"/>
  <c r="U215"/>
  <c r="R221"/>
  <c r="U242"/>
  <c r="J257"/>
  <c r="U268"/>
  <c r="U296"/>
  <c r="E495"/>
  <c r="M495"/>
  <c r="M496" s="1"/>
  <c r="D495"/>
  <c r="L495"/>
  <c r="Q217"/>
  <c r="U217" s="1"/>
  <c r="S217"/>
  <c r="R232"/>
  <c r="W232"/>
  <c r="Q232"/>
  <c r="W244"/>
  <c r="S244"/>
  <c r="W266"/>
  <c r="S266"/>
  <c r="R270"/>
  <c r="S270"/>
  <c r="W270"/>
  <c r="Q270"/>
  <c r="W315"/>
  <c r="Q315"/>
  <c r="U315" s="1"/>
  <c r="R315"/>
  <c r="S315"/>
  <c r="T315"/>
  <c r="T8"/>
  <c r="Q19"/>
  <c r="U19" s="1"/>
  <c r="T24"/>
  <c r="Q27"/>
  <c r="U27" s="1"/>
  <c r="Q49"/>
  <c r="U49" s="1"/>
  <c r="Q119"/>
  <c r="U119" s="1"/>
  <c r="T124"/>
  <c r="Q127"/>
  <c r="U127" s="1"/>
  <c r="T132"/>
  <c r="Q135"/>
  <c r="U135" s="1"/>
  <c r="T140"/>
  <c r="Q143"/>
  <c r="U143" s="1"/>
  <c r="T148"/>
  <c r="Q151"/>
  <c r="U151" s="1"/>
  <c r="T156"/>
  <c r="T164"/>
  <c r="T165"/>
  <c r="T213"/>
  <c r="W229"/>
  <c r="U237"/>
  <c r="G257"/>
  <c r="U283"/>
  <c r="C499"/>
  <c r="K495"/>
  <c r="R208"/>
  <c r="U208" s="1"/>
  <c r="T208"/>
  <c r="W219"/>
  <c r="Q219"/>
  <c r="U219" s="1"/>
  <c r="T238"/>
  <c r="Q238"/>
  <c r="S238"/>
  <c r="R275"/>
  <c r="T275"/>
  <c r="W291"/>
  <c r="R291"/>
  <c r="T291"/>
  <c r="R294"/>
  <c r="S294"/>
  <c r="T294"/>
  <c r="W294"/>
  <c r="Q294"/>
  <c r="U294" s="1"/>
  <c r="W307"/>
  <c r="Q307"/>
  <c r="R307"/>
  <c r="T307"/>
  <c r="T155"/>
  <c r="S156"/>
  <c r="T163"/>
  <c r="S164"/>
  <c r="S165"/>
  <c r="U165" s="1"/>
  <c r="S166"/>
  <c r="T167"/>
  <c r="T168"/>
  <c r="T169"/>
  <c r="Q174"/>
  <c r="Q175"/>
  <c r="U175" s="1"/>
  <c r="Q176"/>
  <c r="U176" s="1"/>
  <c r="R177"/>
  <c r="U177" s="1"/>
  <c r="U207"/>
  <c r="S213"/>
  <c r="W236"/>
  <c r="W246"/>
  <c r="W253"/>
  <c r="H257"/>
  <c r="F257"/>
  <c r="U266"/>
  <c r="W276"/>
  <c r="B499"/>
  <c r="J495"/>
  <c r="Q209"/>
  <c r="S209"/>
  <c r="R245"/>
  <c r="U245" s="1"/>
  <c r="T245"/>
  <c r="R262"/>
  <c r="S262"/>
  <c r="W262"/>
  <c r="Q262"/>
  <c r="R310"/>
  <c r="S310"/>
  <c r="T310"/>
  <c r="W310"/>
  <c r="Q310"/>
  <c r="U310" s="1"/>
  <c r="S124"/>
  <c r="S140"/>
  <c r="S148"/>
  <c r="R166"/>
  <c r="R167"/>
  <c r="S168"/>
  <c r="S169"/>
  <c r="U169" s="1"/>
  <c r="W182"/>
  <c r="W183"/>
  <c r="W184"/>
  <c r="W185"/>
  <c r="T201"/>
  <c r="T203"/>
  <c r="R213"/>
  <c r="S214"/>
  <c r="S229"/>
  <c r="U229" s="1"/>
  <c r="T236"/>
  <c r="U238"/>
  <c r="E257"/>
  <c r="U275"/>
  <c r="U280"/>
  <c r="U291"/>
  <c r="U293"/>
  <c r="U307"/>
  <c r="U366"/>
  <c r="I495"/>
  <c r="S300"/>
  <c r="U300" s="1"/>
  <c r="S308"/>
  <c r="S316"/>
  <c r="Q318"/>
  <c r="S324"/>
  <c r="Q326"/>
  <c r="T331"/>
  <c r="S332"/>
  <c r="T343"/>
  <c r="S344"/>
  <c r="Q346"/>
  <c r="T351"/>
  <c r="S352"/>
  <c r="Q354"/>
  <c r="T359"/>
  <c r="S360"/>
  <c r="Q362"/>
  <c r="U362" s="1"/>
  <c r="T367"/>
  <c r="S368"/>
  <c r="Q370"/>
  <c r="T375"/>
  <c r="S376"/>
  <c r="Q378"/>
  <c r="T383"/>
  <c r="S384"/>
  <c r="Q386"/>
  <c r="T391"/>
  <c r="S392"/>
  <c r="Q394"/>
  <c r="U394" s="1"/>
  <c r="T399"/>
  <c r="S400"/>
  <c r="Q402"/>
  <c r="T407"/>
  <c r="S408"/>
  <c r="Q410"/>
  <c r="T419"/>
  <c r="S420"/>
  <c r="Q422"/>
  <c r="T427"/>
  <c r="S428"/>
  <c r="Q430"/>
  <c r="U430" s="1"/>
  <c r="T435"/>
  <c r="S436"/>
  <c r="Q438"/>
  <c r="T443"/>
  <c r="S444"/>
  <c r="Q446"/>
  <c r="T451"/>
  <c r="S452"/>
  <c r="Q454"/>
  <c r="T459"/>
  <c r="S460"/>
  <c r="Q462"/>
  <c r="U462" s="1"/>
  <c r="T467"/>
  <c r="S468"/>
  <c r="Q470"/>
  <c r="T475"/>
  <c r="S476"/>
  <c r="Q478"/>
  <c r="T483"/>
  <c r="S484"/>
  <c r="Q486"/>
  <c r="D492"/>
  <c r="L492"/>
  <c r="H495"/>
  <c r="S331"/>
  <c r="T342"/>
  <c r="S343"/>
  <c r="T350"/>
  <c r="S351"/>
  <c r="T358"/>
  <c r="S359"/>
  <c r="T366"/>
  <c r="S367"/>
  <c r="T374"/>
  <c r="S375"/>
  <c r="T382"/>
  <c r="S383"/>
  <c r="T390"/>
  <c r="S391"/>
  <c r="T398"/>
  <c r="S399"/>
  <c r="T406"/>
  <c r="S407"/>
  <c r="E414"/>
  <c r="M414"/>
  <c r="T418"/>
  <c r="S419"/>
  <c r="R420"/>
  <c r="T426"/>
  <c r="S427"/>
  <c r="R428"/>
  <c r="T434"/>
  <c r="S435"/>
  <c r="R436"/>
  <c r="T442"/>
  <c r="S443"/>
  <c r="R444"/>
  <c r="T450"/>
  <c r="S451"/>
  <c r="R452"/>
  <c r="T458"/>
  <c r="S459"/>
  <c r="R460"/>
  <c r="T466"/>
  <c r="S467"/>
  <c r="R468"/>
  <c r="T474"/>
  <c r="S475"/>
  <c r="R476"/>
  <c r="T482"/>
  <c r="S483"/>
  <c r="R484"/>
  <c r="K492"/>
  <c r="G495"/>
  <c r="F499"/>
  <c r="N499"/>
  <c r="T243"/>
  <c r="T251"/>
  <c r="T265"/>
  <c r="T273"/>
  <c r="T281"/>
  <c r="S282"/>
  <c r="U282" s="1"/>
  <c r="T289"/>
  <c r="S290"/>
  <c r="U290" s="1"/>
  <c r="T297"/>
  <c r="S298"/>
  <c r="U298" s="1"/>
  <c r="Q300"/>
  <c r="T305"/>
  <c r="S306"/>
  <c r="U306" s="1"/>
  <c r="Q308"/>
  <c r="U308" s="1"/>
  <c r="T313"/>
  <c r="S314"/>
  <c r="U314" s="1"/>
  <c r="Q316"/>
  <c r="U316" s="1"/>
  <c r="W318"/>
  <c r="T321"/>
  <c r="S322"/>
  <c r="U322" s="1"/>
  <c r="Q324"/>
  <c r="U324" s="1"/>
  <c r="W326"/>
  <c r="T329"/>
  <c r="S330"/>
  <c r="U330" s="1"/>
  <c r="R331"/>
  <c r="Q332"/>
  <c r="U332" s="1"/>
  <c r="T341"/>
  <c r="S342"/>
  <c r="R343"/>
  <c r="Q344"/>
  <c r="U344" s="1"/>
  <c r="W346"/>
  <c r="T349"/>
  <c r="S350"/>
  <c r="R351"/>
  <c r="Q352"/>
  <c r="U352" s="1"/>
  <c r="W354"/>
  <c r="T357"/>
  <c r="S358"/>
  <c r="R359"/>
  <c r="Q360"/>
  <c r="U360" s="1"/>
  <c r="W362"/>
  <c r="T365"/>
  <c r="S366"/>
  <c r="R367"/>
  <c r="Q368"/>
  <c r="U368" s="1"/>
  <c r="W370"/>
  <c r="T373"/>
  <c r="S374"/>
  <c r="R375"/>
  <c r="Q376"/>
  <c r="U376" s="1"/>
  <c r="W378"/>
  <c r="T381"/>
  <c r="S382"/>
  <c r="R383"/>
  <c r="Q384"/>
  <c r="U384" s="1"/>
  <c r="W386"/>
  <c r="T389"/>
  <c r="S390"/>
  <c r="R391"/>
  <c r="Q392"/>
  <c r="U392" s="1"/>
  <c r="W394"/>
  <c r="T397"/>
  <c r="S398"/>
  <c r="R399"/>
  <c r="Q400"/>
  <c r="U400" s="1"/>
  <c r="W402"/>
  <c r="T405"/>
  <c r="S406"/>
  <c r="R407"/>
  <c r="Q408"/>
  <c r="U408" s="1"/>
  <c r="W410"/>
  <c r="S418"/>
  <c r="R419"/>
  <c r="Q420"/>
  <c r="U420" s="1"/>
  <c r="W422"/>
  <c r="T425"/>
  <c r="S426"/>
  <c r="R427"/>
  <c r="Q428"/>
  <c r="U428" s="1"/>
  <c r="W430"/>
  <c r="W416" s="1"/>
  <c r="T433"/>
  <c r="S434"/>
  <c r="R435"/>
  <c r="Q436"/>
  <c r="U436" s="1"/>
  <c r="W438"/>
  <c r="T441"/>
  <c r="S442"/>
  <c r="R443"/>
  <c r="U443" s="1"/>
  <c r="Q444"/>
  <c r="U444" s="1"/>
  <c r="W446"/>
  <c r="T449"/>
  <c r="S450"/>
  <c r="R451"/>
  <c r="Q452"/>
  <c r="U452" s="1"/>
  <c r="W454"/>
  <c r="T457"/>
  <c r="S458"/>
  <c r="R459"/>
  <c r="Q460"/>
  <c r="U460" s="1"/>
  <c r="W462"/>
  <c r="T465"/>
  <c r="S466"/>
  <c r="R467"/>
  <c r="Q468"/>
  <c r="U468" s="1"/>
  <c r="W470"/>
  <c r="T473"/>
  <c r="S474"/>
  <c r="R475"/>
  <c r="Q476"/>
  <c r="U476" s="1"/>
  <c r="W478"/>
  <c r="T481"/>
  <c r="S482"/>
  <c r="R483"/>
  <c r="Q484"/>
  <c r="U484" s="1"/>
  <c r="W486"/>
  <c r="T489"/>
  <c r="J492"/>
  <c r="F495"/>
  <c r="N495"/>
  <c r="N496" s="1"/>
  <c r="Q331"/>
  <c r="U331" s="1"/>
  <c r="R342"/>
  <c r="U342" s="1"/>
  <c r="Q343"/>
  <c r="U343" s="1"/>
  <c r="R350"/>
  <c r="U350" s="1"/>
  <c r="Q351"/>
  <c r="U351" s="1"/>
  <c r="R358"/>
  <c r="U358" s="1"/>
  <c r="Q359"/>
  <c r="U359" s="1"/>
  <c r="R366"/>
  <c r="Q367"/>
  <c r="U367" s="1"/>
  <c r="R374"/>
  <c r="U374" s="1"/>
  <c r="Q375"/>
  <c r="U375" s="1"/>
  <c r="R382"/>
  <c r="U382" s="1"/>
  <c r="Q383"/>
  <c r="U383" s="1"/>
  <c r="R390"/>
  <c r="U390" s="1"/>
  <c r="Q391"/>
  <c r="U391" s="1"/>
  <c r="R398"/>
  <c r="U398" s="1"/>
  <c r="Q399"/>
  <c r="U399" s="1"/>
  <c r="R406"/>
  <c r="U406" s="1"/>
  <c r="Q407"/>
  <c r="U407" s="1"/>
  <c r="K414"/>
  <c r="R418"/>
  <c r="U418" s="1"/>
  <c r="Q419"/>
  <c r="U419" s="1"/>
  <c r="R426"/>
  <c r="U426" s="1"/>
  <c r="Q427"/>
  <c r="U427" s="1"/>
  <c r="R434"/>
  <c r="U434" s="1"/>
  <c r="Q435"/>
  <c r="U435" s="1"/>
  <c r="R442"/>
  <c r="U442" s="1"/>
  <c r="Q443"/>
  <c r="R450"/>
  <c r="U450" s="1"/>
  <c r="Q451"/>
  <c r="U451" s="1"/>
  <c r="R458"/>
  <c r="U458" s="1"/>
  <c r="Q459"/>
  <c r="U459" s="1"/>
  <c r="R466"/>
  <c r="U466" s="1"/>
  <c r="Q467"/>
  <c r="U467" s="1"/>
  <c r="R474"/>
  <c r="U474" s="1"/>
  <c r="Q475"/>
  <c r="U475" s="1"/>
  <c r="R482"/>
  <c r="U482" s="1"/>
  <c r="Q483"/>
  <c r="U483" s="1"/>
  <c r="I492"/>
  <c r="D499"/>
  <c r="L499"/>
  <c r="H492"/>
  <c r="K499"/>
  <c r="T318"/>
  <c r="T326"/>
  <c r="D335"/>
  <c r="L335"/>
  <c r="I414"/>
  <c r="G492"/>
  <c r="A495"/>
  <c r="D5" s="1"/>
  <c r="J499"/>
  <c r="S318"/>
  <c r="S326"/>
  <c r="S346"/>
  <c r="S354"/>
  <c r="S362"/>
  <c r="S370"/>
  <c r="S378"/>
  <c r="S386"/>
  <c r="S394"/>
  <c r="S402"/>
  <c r="S410"/>
  <c r="S422"/>
  <c r="S430"/>
  <c r="S438"/>
  <c r="S446"/>
  <c r="S454"/>
  <c r="S462"/>
  <c r="S470"/>
  <c r="S478"/>
  <c r="S486"/>
  <c r="A499"/>
  <c r="I499"/>
  <c r="W337" l="1"/>
  <c r="V80"/>
  <c r="V10"/>
  <c r="V88"/>
  <c r="V56"/>
  <c r="V18"/>
  <c r="V20"/>
  <c r="V74"/>
  <c r="V54"/>
  <c r="V89"/>
  <c r="V57"/>
  <c r="V16"/>
  <c r="V94"/>
  <c r="V62"/>
  <c r="V64"/>
  <c r="V58"/>
  <c r="V65"/>
  <c r="V42"/>
  <c r="V82"/>
  <c r="V93"/>
  <c r="V77"/>
  <c r="V61"/>
  <c r="V45"/>
  <c r="V70"/>
  <c r="V40"/>
  <c r="V59"/>
  <c r="V87"/>
  <c r="V63"/>
  <c r="V47"/>
  <c r="V71"/>
  <c r="V43"/>
  <c r="V51"/>
  <c r="V83"/>
  <c r="V91"/>
  <c r="V39"/>
  <c r="V67"/>
  <c r="V95"/>
  <c r="V79"/>
  <c r="V55"/>
  <c r="V75"/>
  <c r="V72"/>
  <c r="V46"/>
  <c r="V23"/>
  <c r="V8"/>
  <c r="V13"/>
  <c r="V9"/>
  <c r="V25"/>
  <c r="V21"/>
  <c r="V17"/>
  <c r="V73"/>
  <c r="V41"/>
  <c r="V66"/>
  <c r="V166"/>
  <c r="V24"/>
  <c r="V78"/>
  <c r="V48"/>
  <c r="V12"/>
  <c r="V136"/>
  <c r="V120"/>
  <c r="V90"/>
  <c r="V81"/>
  <c r="V11"/>
  <c r="V50"/>
  <c r="V156"/>
  <c r="V85"/>
  <c r="V69"/>
  <c r="V53"/>
  <c r="V86"/>
  <c r="U438"/>
  <c r="U370"/>
  <c r="U318"/>
  <c r="U262"/>
  <c r="J496"/>
  <c r="U174"/>
  <c r="V144" s="1"/>
  <c r="U270"/>
  <c r="U232"/>
  <c r="V238" s="1"/>
  <c r="V141"/>
  <c r="U209"/>
  <c r="K496"/>
  <c r="W227"/>
  <c r="V143"/>
  <c r="E496"/>
  <c r="V121"/>
  <c r="V159"/>
  <c r="U486"/>
  <c r="U422"/>
  <c r="U354"/>
  <c r="U326"/>
  <c r="V49"/>
  <c r="D496"/>
  <c r="V92"/>
  <c r="V76"/>
  <c r="V60"/>
  <c r="V44"/>
  <c r="V125"/>
  <c r="U446"/>
  <c r="U378"/>
  <c r="V151"/>
  <c r="L496"/>
  <c r="V205"/>
  <c r="V22"/>
  <c r="V117"/>
  <c r="V126"/>
  <c r="V15"/>
  <c r="U470"/>
  <c r="U402"/>
  <c r="I496"/>
  <c r="U230"/>
  <c r="U302"/>
  <c r="V284" s="1"/>
  <c r="U240"/>
  <c r="V118"/>
  <c r="V129"/>
  <c r="V145"/>
  <c r="H496"/>
  <c r="V127"/>
  <c r="U248"/>
  <c r="U201"/>
  <c r="V161"/>
  <c r="V133"/>
  <c r="V149"/>
  <c r="U454"/>
  <c r="U386"/>
  <c r="V283"/>
  <c r="U213"/>
  <c r="V84"/>
  <c r="V68"/>
  <c r="V52"/>
  <c r="V134"/>
  <c r="V150"/>
  <c r="F496"/>
  <c r="G496"/>
  <c r="U478"/>
  <c r="U410"/>
  <c r="U346"/>
  <c r="V307"/>
  <c r="W260"/>
  <c r="V135"/>
  <c r="V19"/>
  <c r="V14"/>
  <c r="V137"/>
  <c r="V157"/>
  <c r="V346" l="1"/>
  <c r="V293"/>
  <c r="V430"/>
  <c r="V163"/>
  <c r="V264"/>
  <c r="V420"/>
  <c r="V147"/>
  <c r="V286"/>
  <c r="V230"/>
  <c r="V154"/>
  <c r="V131"/>
  <c r="V130"/>
  <c r="V299"/>
  <c r="W6"/>
  <c r="V140"/>
  <c r="V167"/>
  <c r="V138"/>
  <c r="V296"/>
  <c r="V201"/>
  <c r="V139"/>
  <c r="V278"/>
  <c r="V267"/>
  <c r="V291"/>
  <c r="V123"/>
  <c r="V153"/>
  <c r="V282"/>
  <c r="V152"/>
  <c r="V164"/>
  <c r="V262"/>
  <c r="V317"/>
  <c r="V297"/>
  <c r="V265"/>
  <c r="V289"/>
  <c r="V312"/>
  <c r="V288"/>
  <c r="V304"/>
  <c r="V279"/>
  <c r="V285"/>
  <c r="V303"/>
  <c r="V273"/>
  <c r="V287"/>
  <c r="V263"/>
  <c r="V271"/>
  <c r="V281"/>
  <c r="V277"/>
  <c r="V272"/>
  <c r="V313"/>
  <c r="V269"/>
  <c r="V311"/>
  <c r="V295"/>
  <c r="V305"/>
  <c r="V309"/>
  <c r="V266"/>
  <c r="V240"/>
  <c r="V119"/>
  <c r="V280"/>
  <c r="V142"/>
  <c r="V275"/>
  <c r="V124"/>
  <c r="V384"/>
  <c r="V276"/>
  <c r="V344"/>
  <c r="V122"/>
  <c r="V306"/>
  <c r="V300"/>
  <c r="V455"/>
  <c r="V472"/>
  <c r="V457"/>
  <c r="V469"/>
  <c r="V132"/>
  <c r="V350"/>
  <c r="V442"/>
  <c r="V274"/>
  <c r="V374"/>
  <c r="V377"/>
  <c r="V363"/>
  <c r="V345"/>
  <c r="V373"/>
  <c r="V367"/>
  <c r="V198"/>
  <c r="V215"/>
  <c r="V213"/>
  <c r="V207"/>
  <c r="V470"/>
  <c r="V294"/>
  <c r="V209"/>
  <c r="V308"/>
  <c r="V315"/>
  <c r="V424"/>
  <c r="V440"/>
  <c r="V448"/>
  <c r="V461"/>
  <c r="V460"/>
  <c r="V128"/>
  <c r="V375"/>
  <c r="V162"/>
  <c r="V444"/>
  <c r="V229"/>
  <c r="V365"/>
  <c r="V347"/>
  <c r="V381"/>
  <c r="V468"/>
  <c r="V202"/>
  <c r="V292"/>
  <c r="V454"/>
  <c r="V268"/>
  <c r="V237"/>
  <c r="V155"/>
  <c r="V433"/>
  <c r="V465"/>
  <c r="V423"/>
  <c r="V453"/>
  <c r="V352"/>
  <c r="V343"/>
  <c r="V146"/>
  <c r="V316"/>
  <c r="V231"/>
  <c r="V361"/>
  <c r="V357"/>
  <c r="V388"/>
  <c r="V443"/>
  <c r="V212"/>
  <c r="V386"/>
  <c r="V270"/>
  <c r="V200"/>
  <c r="V451"/>
  <c r="V449"/>
  <c r="V463"/>
  <c r="V456"/>
  <c r="V445"/>
  <c r="V165"/>
  <c r="V235"/>
  <c r="V340"/>
  <c r="V353"/>
  <c r="V372"/>
  <c r="V360"/>
  <c r="V204"/>
  <c r="V199"/>
  <c r="V446"/>
  <c r="V422"/>
  <c r="V232"/>
  <c r="V458"/>
  <c r="V419"/>
  <c r="V450"/>
  <c r="V471"/>
  <c r="V439"/>
  <c r="V437"/>
  <c r="V376"/>
  <c r="V158"/>
  <c r="V233"/>
  <c r="V348"/>
  <c r="V341"/>
  <c r="V379"/>
  <c r="V314"/>
  <c r="V210"/>
  <c r="V378"/>
  <c r="V203"/>
  <c r="V354"/>
  <c r="V211"/>
  <c r="V438"/>
  <c r="V214"/>
  <c r="V459"/>
  <c r="V426"/>
  <c r="V358"/>
  <c r="V383"/>
  <c r="V431"/>
  <c r="V473"/>
  <c r="V429"/>
  <c r="V298"/>
  <c r="V239"/>
  <c r="V364"/>
  <c r="V349"/>
  <c r="V380"/>
  <c r="V342"/>
  <c r="V290"/>
  <c r="V206"/>
  <c r="V362"/>
  <c r="V234"/>
  <c r="V301"/>
  <c r="V370"/>
  <c r="V427"/>
  <c r="V359"/>
  <c r="V476"/>
  <c r="V351"/>
  <c r="V464"/>
  <c r="V447"/>
  <c r="V421"/>
  <c r="V418"/>
  <c r="V475"/>
  <c r="V467"/>
  <c r="V369"/>
  <c r="V387"/>
  <c r="V339"/>
  <c r="V389"/>
  <c r="V208"/>
  <c r="V466"/>
  <c r="V310"/>
  <c r="V302"/>
  <c r="V366"/>
  <c r="V236"/>
  <c r="V462"/>
  <c r="V318"/>
  <c r="V428"/>
  <c r="V452"/>
  <c r="V368"/>
  <c r="V436"/>
  <c r="V425"/>
  <c r="V441"/>
  <c r="V432"/>
  <c r="V477"/>
  <c r="V148"/>
  <c r="V382"/>
  <c r="V160"/>
  <c r="V474"/>
  <c r="V435"/>
  <c r="V355"/>
  <c r="V356"/>
  <c r="V371"/>
  <c r="V385"/>
  <c r="V434"/>
</calcChain>
</file>

<file path=xl/sharedStrings.xml><?xml version="1.0" encoding="utf-8"?>
<sst xmlns="http://schemas.openxmlformats.org/spreadsheetml/2006/main" count="1419" uniqueCount="395">
  <si>
    <t>GOLF ARGE LR 2026</t>
  </si>
  <si>
    <t xml:space="preserve">MATCH </t>
  </si>
  <si>
    <t>JOUES</t>
  </si>
  <si>
    <t>BRUT</t>
  </si>
  <si>
    <t>Nombre de scores exclus</t>
  </si>
  <si>
    <t>Sur 11</t>
  </si>
  <si>
    <t>Accés a la finale, nbr jeux</t>
  </si>
  <si>
    <t>Joués</t>
  </si>
  <si>
    <t>TOT</t>
  </si>
  <si>
    <t>INSCRITS:</t>
  </si>
  <si>
    <t xml:space="preserve"> </t>
  </si>
  <si>
    <t>DAMES</t>
  </si>
  <si>
    <t>1 ere</t>
  </si>
  <si>
    <t>Série</t>
  </si>
  <si>
    <t>Brut</t>
  </si>
  <si>
    <t>NOM</t>
  </si>
  <si>
    <t>Prénom</t>
  </si>
  <si>
    <t>Club</t>
  </si>
  <si>
    <t>Cap Agde</t>
  </si>
  <si>
    <t>Fontcaude</t>
  </si>
  <si>
    <t>Gd Motte</t>
  </si>
  <si>
    <t>Pic St Loup</t>
  </si>
  <si>
    <t>Campagne</t>
  </si>
  <si>
    <t>St thomas</t>
  </si>
  <si>
    <t>Massane</t>
  </si>
  <si>
    <t>Vacquerolles</t>
  </si>
  <si>
    <t>Miramas</t>
  </si>
  <si>
    <t>Carcassonne</t>
  </si>
  <si>
    <t>Total</t>
  </si>
  <si>
    <t>Match joués</t>
  </si>
  <si>
    <t>Pire score 1</t>
  </si>
  <si>
    <t>Pire score 2</t>
  </si>
  <si>
    <t>Pire score 3</t>
  </si>
  <si>
    <t>Pire score 4</t>
  </si>
  <si>
    <t>Total des
8 meilleurs</t>
  </si>
  <si>
    <t>Classement</t>
  </si>
  <si>
    <t xml:space="preserve"> FINALE</t>
  </si>
  <si>
    <t>NO MURA-PEREZ</t>
  </si>
  <si>
    <t>Claire</t>
  </si>
  <si>
    <t>ASPACAM</t>
  </si>
  <si>
    <t>ENJALBERT</t>
  </si>
  <si>
    <t>Corinne</t>
  </si>
  <si>
    <t>GCDM</t>
  </si>
  <si>
    <t>GERVAIS</t>
  </si>
  <si>
    <t>Nathalie</t>
  </si>
  <si>
    <t>ORTS</t>
  </si>
  <si>
    <t>Patricia</t>
  </si>
  <si>
    <t>ASPTT MONTPELLIER</t>
  </si>
  <si>
    <t>BRAUDEAU</t>
  </si>
  <si>
    <t>Dominique</t>
  </si>
  <si>
    <t>CHOLLET</t>
  </si>
  <si>
    <t>PASSET</t>
  </si>
  <si>
    <t>Virginie</t>
  </si>
  <si>
    <t>GOLA</t>
  </si>
  <si>
    <t>PITCHER</t>
  </si>
  <si>
    <t>Michèle</t>
  </si>
  <si>
    <t>THOMAS</t>
  </si>
  <si>
    <t>Isabel</t>
  </si>
  <si>
    <t>SOULIE</t>
  </si>
  <si>
    <t>Sabine</t>
  </si>
  <si>
    <t>COCDP30</t>
  </si>
  <si>
    <t>LOUIS</t>
  </si>
  <si>
    <t>Marie</t>
  </si>
  <si>
    <t>PEPIN   </t>
  </si>
  <si>
    <t>Myriam</t>
  </si>
  <si>
    <t>GAZELEC 34</t>
  </si>
  <si>
    <t>ALDEBERT</t>
  </si>
  <si>
    <t>Isabelle</t>
  </si>
  <si>
    <t>PINCEMIN</t>
  </si>
  <si>
    <t>Elisabeth</t>
  </si>
  <si>
    <t>ASPTT/G</t>
  </si>
  <si>
    <t>FAGES</t>
  </si>
  <si>
    <t>Marie-Pierre</t>
  </si>
  <si>
    <t>MORILLON</t>
  </si>
  <si>
    <t>Fabienne</t>
  </si>
  <si>
    <t>AS AIR FRANCE</t>
  </si>
  <si>
    <t>TIVOLLIER</t>
  </si>
  <si>
    <t>Danielle</t>
  </si>
  <si>
    <t>CSCM</t>
  </si>
  <si>
    <t>PERRIN</t>
  </si>
  <si>
    <t>Carole</t>
  </si>
  <si>
    <t>Francine</t>
  </si>
  <si>
    <t>HOMMES</t>
  </si>
  <si>
    <t>Nom</t>
  </si>
  <si>
    <t>SOUCHON</t>
  </si>
  <si>
    <t>Nicolas</t>
  </si>
  <si>
    <t>GADELLE</t>
  </si>
  <si>
    <t>Philippe</t>
  </si>
  <si>
    <t>VERNIZEAU</t>
  </si>
  <si>
    <t>Pierre</t>
  </si>
  <si>
    <t>NICAISE</t>
  </si>
  <si>
    <t>Gilles</t>
  </si>
  <si>
    <t>LGÉN 34</t>
  </si>
  <si>
    <t>OZIOL</t>
  </si>
  <si>
    <t>Jean-Marc</t>
  </si>
  <si>
    <t>PESSINA</t>
  </si>
  <si>
    <t>Stephane</t>
  </si>
  <si>
    <t>BAUER</t>
  </si>
  <si>
    <t>Michel</t>
  </si>
  <si>
    <t>MORA</t>
  </si>
  <si>
    <t>Roch</t>
  </si>
  <si>
    <t>MUSNIER</t>
  </si>
  <si>
    <t>Miguel</t>
  </si>
  <si>
    <t>FABRE</t>
  </si>
  <si>
    <t>Norbert</t>
  </si>
  <si>
    <t>JEANJEAN</t>
  </si>
  <si>
    <t>Bernard</t>
  </si>
  <si>
    <t>LEMAIRE</t>
  </si>
  <si>
    <t>CARTIER</t>
  </si>
  <si>
    <t>Jean-Paul</t>
  </si>
  <si>
    <t>CIRAD</t>
  </si>
  <si>
    <t>SOPHY MONTFORT</t>
  </si>
  <si>
    <t>André</t>
  </si>
  <si>
    <t>AST3M</t>
  </si>
  <si>
    <t>EGRET</t>
  </si>
  <si>
    <t>ROURE</t>
  </si>
  <si>
    <t>Bruno</t>
  </si>
  <si>
    <t>MOULLIN</t>
  </si>
  <si>
    <t>OBLET</t>
  </si>
  <si>
    <t>DUGUY</t>
  </si>
  <si>
    <t>MEJEAN</t>
  </si>
  <si>
    <t>SKORUPA</t>
  </si>
  <si>
    <t>RABOT</t>
  </si>
  <si>
    <t>Vincent</t>
  </si>
  <si>
    <t>MARTIN</t>
  </si>
  <si>
    <t>Yves</t>
  </si>
  <si>
    <t>COLAS LANGUEDOC</t>
  </si>
  <si>
    <t>GOULARD</t>
  </si>
  <si>
    <t>Joël</t>
  </si>
  <si>
    <t>RECURT</t>
  </si>
  <si>
    <t>Jacques</t>
  </si>
  <si>
    <t>SAVREUX</t>
  </si>
  <si>
    <t xml:space="preserve">BARON </t>
  </si>
  <si>
    <t>Daniel</t>
  </si>
  <si>
    <t>FOURNIL-MOUSSE</t>
  </si>
  <si>
    <t>ORMIERES</t>
  </si>
  <si>
    <t>Guy</t>
  </si>
  <si>
    <t>CAMERON</t>
  </si>
  <si>
    <t>ABBE</t>
  </si>
  <si>
    <t>VIDAL</t>
  </si>
  <si>
    <t>Hugues</t>
  </si>
  <si>
    <t>BEZARD </t>
  </si>
  <si>
    <t>Jean-Louis</t>
  </si>
  <si>
    <t>FLORINI</t>
  </si>
  <si>
    <t>Yannick</t>
  </si>
  <si>
    <t>CADILHAC</t>
  </si>
  <si>
    <t>Des HAYES de GASSART</t>
  </si>
  <si>
    <t>Ollivier</t>
  </si>
  <si>
    <t>GRAND-CHAVIN</t>
  </si>
  <si>
    <t xml:space="preserve">Philippe </t>
  </si>
  <si>
    <t>BARRAL</t>
  </si>
  <si>
    <t>Marc</t>
  </si>
  <si>
    <t>COMET</t>
  </si>
  <si>
    <t>NOEL</t>
  </si>
  <si>
    <t>ANSOUD</t>
  </si>
  <si>
    <t>CARRIERE</t>
  </si>
  <si>
    <t>HALBOUT</t>
  </si>
  <si>
    <t>Jacky</t>
  </si>
  <si>
    <t>GUILLOSSON</t>
  </si>
  <si>
    <t>SALACHE</t>
  </si>
  <si>
    <t>Claude</t>
  </si>
  <si>
    <t>COUTTS</t>
  </si>
  <si>
    <t>Steve</t>
  </si>
  <si>
    <t>TERRAL</t>
  </si>
  <si>
    <t>Didier</t>
  </si>
  <si>
    <t>MONVOIS</t>
  </si>
  <si>
    <t>Sébastien</t>
  </si>
  <si>
    <t>SAULLE</t>
  </si>
  <si>
    <t>GGAV</t>
  </si>
  <si>
    <t>CAZALOT</t>
  </si>
  <si>
    <t>CARPENTIER</t>
  </si>
  <si>
    <t>François</t>
  </si>
  <si>
    <t>GASTÉ</t>
  </si>
  <si>
    <t>Jeff</t>
  </si>
  <si>
    <t>GIBERT</t>
  </si>
  <si>
    <t>Fabien</t>
  </si>
  <si>
    <t>COURBIER</t>
  </si>
  <si>
    <t>KELLEHER</t>
  </si>
  <si>
    <t>Brian</t>
  </si>
  <si>
    <t>MORBIDELLI</t>
  </si>
  <si>
    <t>ATSCAF 34</t>
  </si>
  <si>
    <t>CABANIS</t>
  </si>
  <si>
    <t>MEUNIER </t>
  </si>
  <si>
    <t>Regis</t>
  </si>
  <si>
    <t>GARCIA</t>
  </si>
  <si>
    <t>Manuel</t>
  </si>
  <si>
    <t>MATHON</t>
  </si>
  <si>
    <t>Eric</t>
  </si>
  <si>
    <t>SAINT JEAN</t>
  </si>
  <si>
    <t>Luc</t>
  </si>
  <si>
    <t>SANCHEZ</t>
  </si>
  <si>
    <t>Francois</t>
  </si>
  <si>
    <t>2eme</t>
  </si>
  <si>
    <t>DESCHAMPS</t>
  </si>
  <si>
    <t xml:space="preserve">Denis </t>
  </si>
  <si>
    <t>ESMENJAUD</t>
  </si>
  <si>
    <t>CALLEC</t>
  </si>
  <si>
    <t>Serge</t>
  </si>
  <si>
    <t>MILHAU</t>
  </si>
  <si>
    <t xml:space="preserve">Jean-Christophe </t>
  </si>
  <si>
    <t>BOULANGER</t>
  </si>
  <si>
    <t>Patrick</t>
  </si>
  <si>
    <t>Roland</t>
  </si>
  <si>
    <t>LIGER</t>
  </si>
  <si>
    <t>Richard</t>
  </si>
  <si>
    <t>MONIER</t>
  </si>
  <si>
    <t>DECAILLON</t>
  </si>
  <si>
    <t>SAGARRA</t>
  </si>
  <si>
    <t>René</t>
  </si>
  <si>
    <t>RAFFY</t>
  </si>
  <si>
    <t>CORNAILLE</t>
  </si>
  <si>
    <t>Christophe</t>
  </si>
  <si>
    <t>DAUGA</t>
  </si>
  <si>
    <t>DARBOUSSET</t>
  </si>
  <si>
    <t>GUERIN</t>
  </si>
  <si>
    <t>LEMASSON</t>
  </si>
  <si>
    <t>CHAPPUY</t>
  </si>
  <si>
    <t>BILICKI</t>
  </si>
  <si>
    <t>Alain</t>
  </si>
  <si>
    <t>BOIREAU</t>
  </si>
  <si>
    <t>Jean-Philippe</t>
  </si>
  <si>
    <t>BONNESCUELLE DE LESPINOIS</t>
  </si>
  <si>
    <t>SIMONIAN</t>
  </si>
  <si>
    <t>Jean-Jacques</t>
  </si>
  <si>
    <t>GIRARDOT</t>
  </si>
  <si>
    <t>Benoît</t>
  </si>
  <si>
    <t>LE FRIEC</t>
  </si>
  <si>
    <t>Marc-Alexandre</t>
  </si>
  <si>
    <t>LAPLISE </t>
  </si>
  <si>
    <t>DEVIC </t>
  </si>
  <si>
    <t>GIRARD</t>
  </si>
  <si>
    <t>PASSAS</t>
  </si>
  <si>
    <t>DAYRAL</t>
  </si>
  <si>
    <t>Thierry</t>
  </si>
  <si>
    <t>MARTINEZ </t>
  </si>
  <si>
    <t>VIALA</t>
  </si>
  <si>
    <t>GGG</t>
  </si>
  <si>
    <t>CHEYTION</t>
  </si>
  <si>
    <t>DEBUIRE</t>
  </si>
  <si>
    <t>Jean Pierre</t>
  </si>
  <si>
    <t>HIPSKIND</t>
  </si>
  <si>
    <t>Robert</t>
  </si>
  <si>
    <t>BEGUET</t>
  </si>
  <si>
    <t>ROUX</t>
  </si>
  <si>
    <t>SOR</t>
  </si>
  <si>
    <t>TOURROLIER</t>
  </si>
  <si>
    <t>BAYETTE</t>
  </si>
  <si>
    <t>Jean-Pierre</t>
  </si>
  <si>
    <t>QUINCON</t>
  </si>
  <si>
    <t xml:space="preserve">PIALOUX </t>
  </si>
  <si>
    <t>Jean</t>
  </si>
  <si>
    <t>ARCHO </t>
  </si>
  <si>
    <t>Frédéric</t>
  </si>
  <si>
    <t>ANGLES</t>
  </si>
  <si>
    <t>LAMY</t>
  </si>
  <si>
    <t>GUICHARD</t>
  </si>
  <si>
    <t>GASTALDY</t>
  </si>
  <si>
    <t>BLANC</t>
  </si>
  <si>
    <t>LAVINA</t>
  </si>
  <si>
    <t>GUEGAN</t>
  </si>
  <si>
    <t>Christian</t>
  </si>
  <si>
    <t>Frederic</t>
  </si>
  <si>
    <t>POCHON</t>
  </si>
  <si>
    <t>Patrice</t>
  </si>
  <si>
    <t>BOIXADERA </t>
  </si>
  <si>
    <t>BUISSON</t>
  </si>
  <si>
    <t>HOTTIAUX</t>
  </si>
  <si>
    <t>Jean Guy</t>
  </si>
  <si>
    <t>MARCOU</t>
  </si>
  <si>
    <t>Georges</t>
  </si>
  <si>
    <t>RICHARD</t>
  </si>
  <si>
    <t>VIOLA</t>
  </si>
  <si>
    <t>NET</t>
  </si>
  <si>
    <t>Net</t>
  </si>
  <si>
    <t>2 ème</t>
  </si>
  <si>
    <t>MEISSONNIER</t>
  </si>
  <si>
    <t>Françoise</t>
  </si>
  <si>
    <t>LA MESTA</t>
  </si>
  <si>
    <t>POUGENC</t>
  </si>
  <si>
    <t>BERNAT-MAZEL</t>
  </si>
  <si>
    <t>Véronique</t>
  </si>
  <si>
    <t>BRUNETTI</t>
  </si>
  <si>
    <t>Sylvie</t>
  </si>
  <si>
    <t>KALIS</t>
  </si>
  <si>
    <t>GUITARD</t>
  </si>
  <si>
    <t>France</t>
  </si>
  <si>
    <t>ASCH 34</t>
  </si>
  <si>
    <t>RIVERE</t>
  </si>
  <si>
    <t>Catherine</t>
  </si>
  <si>
    <t>DUVALET</t>
  </si>
  <si>
    <t>Martine</t>
  </si>
  <si>
    <t>ASH NIMES</t>
  </si>
  <si>
    <t>CHANUDET</t>
  </si>
  <si>
    <t>RIVET</t>
  </si>
  <si>
    <t>Brigitte</t>
  </si>
  <si>
    <t>PERALDI</t>
  </si>
  <si>
    <t>BERC</t>
  </si>
  <si>
    <t>CROS</t>
  </si>
  <si>
    <t>Marie-Louise</t>
  </si>
  <si>
    <t>DUCLAP</t>
  </si>
  <si>
    <t>JOURDAIN FREY</t>
  </si>
  <si>
    <t>MARTEL</t>
  </si>
  <si>
    <t>NOUGUIER</t>
  </si>
  <si>
    <t>Maryse</t>
  </si>
  <si>
    <t>1ere</t>
  </si>
  <si>
    <t>2ème</t>
  </si>
  <si>
    <t>3ème</t>
  </si>
  <si>
    <t>LEPAGE</t>
  </si>
  <si>
    <t>BENSAKOUN</t>
  </si>
  <si>
    <t>BOUIS</t>
  </si>
  <si>
    <t>BARD</t>
  </si>
  <si>
    <t>TRINTIGNAC</t>
  </si>
  <si>
    <t>BOYER</t>
  </si>
  <si>
    <t>MAZEL</t>
  </si>
  <si>
    <t>Jean Paul</t>
  </si>
  <si>
    <t>BOURCET</t>
  </si>
  <si>
    <t>JULIEN</t>
  </si>
  <si>
    <t>TENDIL</t>
  </si>
  <si>
    <t>CATTIN-VIDAL</t>
  </si>
  <si>
    <t xml:space="preserve">CANCE </t>
  </si>
  <si>
    <t>FOUCHER</t>
  </si>
  <si>
    <t>MICALLEF</t>
  </si>
  <si>
    <t>CARNIEL</t>
  </si>
  <si>
    <t>TORCATIS</t>
  </si>
  <si>
    <t>Louis</t>
  </si>
  <si>
    <t>MOLAND</t>
  </si>
  <si>
    <t>MAHE</t>
  </si>
  <si>
    <t>MAZOYER</t>
  </si>
  <si>
    <t>PEPIN </t>
  </si>
  <si>
    <t>DOMENECH</t>
  </si>
  <si>
    <t>Arthur</t>
  </si>
  <si>
    <t>GRALAND</t>
  </si>
  <si>
    <t>SEGURA</t>
  </si>
  <si>
    <t>Jean-Claude</t>
  </si>
  <si>
    <t>HAUC</t>
  </si>
  <si>
    <t>TERRADE</t>
  </si>
  <si>
    <t>VEZINHET</t>
  </si>
  <si>
    <t>NATALI</t>
  </si>
  <si>
    <t>TABONE</t>
  </si>
  <si>
    <t>DELETTRE</t>
  </si>
  <si>
    <t>PANNETIER</t>
  </si>
  <si>
    <t>Sylvain</t>
  </si>
  <si>
    <t>BOUGAREL</t>
  </si>
  <si>
    <t>BUDIN</t>
  </si>
  <si>
    <t>FELDMAN</t>
  </si>
  <si>
    <t>Larry</t>
  </si>
  <si>
    <t>MALAVAL</t>
  </si>
  <si>
    <t>POIGNANT</t>
  </si>
  <si>
    <t>FAVIER</t>
  </si>
  <si>
    <t>SERAYOL</t>
  </si>
  <si>
    <t>DOMECQ</t>
  </si>
  <si>
    <t>ARNOULT</t>
  </si>
  <si>
    <t>DURBESSON</t>
  </si>
  <si>
    <t>REBATTEL</t>
  </si>
  <si>
    <t>BASTIDE </t>
  </si>
  <si>
    <t>Michel </t>
  </si>
  <si>
    <t>MILICH</t>
  </si>
  <si>
    <t>ABRANT</t>
  </si>
  <si>
    <t>GARNIER</t>
  </si>
  <si>
    <t>Paul</t>
  </si>
  <si>
    <t>CASTEILL</t>
  </si>
  <si>
    <t>FAURE</t>
  </si>
  <si>
    <t>Jean-François</t>
  </si>
  <si>
    <t>ZABARINO</t>
  </si>
  <si>
    <t>ARICH</t>
  </si>
  <si>
    <t>Charles</t>
  </si>
  <si>
    <t>QUADRUPPANI</t>
  </si>
  <si>
    <t>Gerard</t>
  </si>
  <si>
    <t>CHAUZIT</t>
  </si>
  <si>
    <t>ORIOL</t>
  </si>
  <si>
    <t>BORGNE</t>
  </si>
  <si>
    <t>DELBOSC</t>
  </si>
  <si>
    <t>Maxime</t>
  </si>
  <si>
    <t>PORTE</t>
  </si>
  <si>
    <t>ANEL-DIOS</t>
  </si>
  <si>
    <t>CAUSSADE</t>
  </si>
  <si>
    <t>Henri</t>
  </si>
  <si>
    <t xml:space="preserve">DREUX </t>
  </si>
  <si>
    <t>BERNARD</t>
  </si>
  <si>
    <t>DE ZAGWOJDJAN</t>
  </si>
  <si>
    <t>Jean-Francis</t>
  </si>
  <si>
    <t>GIL</t>
  </si>
  <si>
    <t>GUILLAUME</t>
  </si>
  <si>
    <t>WEBER</t>
  </si>
  <si>
    <t>Statistique de chaque tounoi</t>
  </si>
  <si>
    <t xml:space="preserve">   Nombre de participants</t>
  </si>
  <si>
    <t xml:space="preserve">   Nombre d'inscrits</t>
  </si>
  <si>
    <t xml:space="preserve">   Pourcentage de participants</t>
  </si>
  <si>
    <t>Disqualifiés</t>
  </si>
  <si>
    <t>DSQ</t>
  </si>
  <si>
    <t>Abandons</t>
  </si>
  <si>
    <t xml:space="preserve">ABJ </t>
  </si>
  <si>
    <t>Forfait</t>
  </si>
  <si>
    <t>FOR</t>
  </si>
  <si>
    <t>Invité</t>
  </si>
</sst>
</file>

<file path=xl/styles.xml><?xml version="1.0" encoding="utf-8"?>
<styleSheet xmlns="http://schemas.openxmlformats.org/spreadsheetml/2006/main">
  <fonts count="27">
    <font>
      <sz val="11"/>
      <color theme="1"/>
      <name val="Garamond"/>
      <family val="2"/>
    </font>
    <font>
      <b/>
      <sz val="22"/>
      <name val="Arial"/>
      <family val="2"/>
    </font>
    <font>
      <b/>
      <sz val="22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theme="3" tint="0.39997558519241921"/>
      <name val="Arial"/>
      <family val="2"/>
    </font>
    <font>
      <b/>
      <sz val="12"/>
      <color rgb="FFFF0000"/>
      <name val="Arial"/>
      <family val="2"/>
    </font>
    <font>
      <sz val="12"/>
      <color theme="3" tint="0.3999755851924192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6"/>
      <color rgb="FF00B050"/>
      <name val="Arial"/>
      <family val="2"/>
    </font>
    <font>
      <b/>
      <sz val="10"/>
      <color theme="3" tint="0.3999755851924192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rgb="FFFDF7D1"/>
      <name val="Arial"/>
      <family val="2"/>
    </font>
    <font>
      <b/>
      <sz val="11"/>
      <name val="Arial"/>
      <family val="2"/>
    </font>
    <font>
      <sz val="10"/>
      <name val="Arial"/>
      <family val="2"/>
      <charset val="1"/>
    </font>
    <font>
      <sz val="8"/>
      <color theme="1"/>
      <name val="Arial"/>
      <family val="2"/>
    </font>
    <font>
      <b/>
      <sz val="8"/>
      <name val="Cambria"/>
      <family val="1"/>
    </font>
    <font>
      <sz val="10"/>
      <color theme="1"/>
      <name val="Arial"/>
      <family val="2"/>
    </font>
    <font>
      <b/>
      <sz val="7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rgb="FFFFFF00"/>
        <bgColor indexed="34"/>
      </patternFill>
    </fill>
    <fill>
      <patternFill patternType="solid">
        <fgColor rgb="FFC00000"/>
        <bgColor indexed="3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4" xfId="0" applyFont="1" applyFill="1" applyBorder="1"/>
    <xf numFmtId="0" fontId="3" fillId="0" borderId="5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1" fontId="7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3" fillId="4" borderId="6" xfId="0" applyFont="1" applyFill="1" applyBorder="1"/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right"/>
    </xf>
    <xf numFmtId="0" fontId="9" fillId="4" borderId="7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1" fontId="11" fillId="5" borderId="8" xfId="0" applyNumberFormat="1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5" fillId="4" borderId="6" xfId="0" applyFont="1" applyFill="1" applyBorder="1"/>
    <xf numFmtId="0" fontId="4" fillId="4" borderId="2" xfId="0" applyFont="1" applyFill="1" applyBorder="1"/>
    <xf numFmtId="0" fontId="12" fillId="0" borderId="0" xfId="0" applyFont="1"/>
    <xf numFmtId="0" fontId="12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  <xf numFmtId="0" fontId="10" fillId="6" borderId="0" xfId="0" applyFont="1" applyFill="1"/>
    <xf numFmtId="0" fontId="13" fillId="7" borderId="3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17" fillId="0" borderId="0" xfId="0" applyFont="1"/>
    <xf numFmtId="0" fontId="18" fillId="8" borderId="1" xfId="0" applyFont="1" applyFill="1" applyBorder="1"/>
    <xf numFmtId="0" fontId="18" fillId="8" borderId="2" xfId="0" applyFont="1" applyFill="1" applyBorder="1" applyAlignment="1">
      <alignment horizontal="left"/>
    </xf>
    <xf numFmtId="0" fontId="18" fillId="8" borderId="2" xfId="0" applyFont="1" applyFill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5" fillId="8" borderId="2" xfId="0" applyFont="1" applyFill="1" applyBorder="1" applyAlignment="1">
      <alignment horizontal="center"/>
    </xf>
    <xf numFmtId="0" fontId="5" fillId="8" borderId="4" xfId="0" applyFont="1" applyFill="1" applyBorder="1"/>
    <xf numFmtId="0" fontId="20" fillId="9" borderId="6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textRotation="90"/>
    </xf>
    <xf numFmtId="0" fontId="21" fillId="0" borderId="10" xfId="0" applyFont="1" applyBorder="1" applyAlignment="1">
      <alignment horizontal="center" textRotation="90"/>
    </xf>
    <xf numFmtId="0" fontId="18" fillId="0" borderId="0" xfId="0" applyFont="1" applyBorder="1" applyAlignment="1">
      <alignment horizontal="center" textRotation="90"/>
    </xf>
    <xf numFmtId="0" fontId="18" fillId="0" borderId="0" xfId="0" applyFont="1" applyBorder="1" applyAlignment="1">
      <alignment vertical="center" textRotation="90" wrapText="1"/>
    </xf>
    <xf numFmtId="0" fontId="18" fillId="0" borderId="10" xfId="0" applyFont="1" applyBorder="1" applyAlignment="1">
      <alignment horizontal="center" textRotation="90"/>
    </xf>
    <xf numFmtId="0" fontId="0" fillId="7" borderId="10" xfId="0" applyFont="1" applyFill="1" applyBorder="1" applyAlignment="1">
      <alignment horizontal="left"/>
    </xf>
    <xf numFmtId="0" fontId="0" fillId="7" borderId="10" xfId="0" applyFill="1" applyBorder="1"/>
    <xf numFmtId="0" fontId="0" fillId="7" borderId="10" xfId="0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0" xfId="0" applyFill="1" applyBorder="1" applyAlignment="1">
      <alignment horizontal="left"/>
    </xf>
    <xf numFmtId="0" fontId="22" fillId="7" borderId="10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4" fillId="10" borderId="10" xfId="0" applyFont="1" applyFill="1" applyBorder="1" applyAlignment="1">
      <alignment horizontal="center"/>
    </xf>
    <xf numFmtId="0" fontId="4" fillId="11" borderId="10" xfId="0" applyFont="1" applyFill="1" applyBorder="1" applyAlignment="1">
      <alignment horizontal="center"/>
    </xf>
    <xf numFmtId="0" fontId="4" fillId="11" borderId="0" xfId="0" applyFont="1" applyFill="1" applyAlignment="1">
      <alignment horizontal="center"/>
    </xf>
    <xf numFmtId="0" fontId="12" fillId="11" borderId="10" xfId="0" applyFont="1" applyFill="1" applyBorder="1"/>
    <xf numFmtId="0" fontId="12" fillId="11" borderId="10" xfId="0" applyFont="1" applyFill="1" applyBorder="1" applyAlignment="1">
      <alignment horizontal="left"/>
    </xf>
    <xf numFmtId="0" fontId="12" fillId="11" borderId="10" xfId="0" applyFont="1" applyFill="1" applyBorder="1" applyAlignment="1">
      <alignment horizontal="center"/>
    </xf>
    <xf numFmtId="9" fontId="4" fillId="11" borderId="10" xfId="0" applyNumberFormat="1" applyFont="1" applyFill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8" borderId="10" xfId="0" applyFont="1" applyFill="1" applyBorder="1"/>
    <xf numFmtId="0" fontId="18" fillId="8" borderId="10" xfId="0" applyFont="1" applyFill="1" applyBorder="1" applyAlignment="1">
      <alignment horizontal="left"/>
    </xf>
    <xf numFmtId="0" fontId="18" fillId="8" borderId="10" xfId="0" applyFont="1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0" xfId="0" applyFill="1" applyBorder="1"/>
    <xf numFmtId="0" fontId="3" fillId="0" borderId="0" xfId="0" applyFont="1"/>
    <xf numFmtId="0" fontId="0" fillId="0" borderId="10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23" fillId="7" borderId="10" xfId="0" applyFont="1" applyFill="1" applyBorder="1" applyAlignment="1">
      <alignment horizontal="center"/>
    </xf>
    <xf numFmtId="0" fontId="5" fillId="0" borderId="10" xfId="0" applyFont="1" applyBorder="1"/>
    <xf numFmtId="0" fontId="4" fillId="0" borderId="10" xfId="0" applyFont="1" applyBorder="1" applyAlignment="1">
      <alignment horizontal="left"/>
    </xf>
    <xf numFmtId="0" fontId="12" fillId="0" borderId="10" xfId="0" applyFont="1" applyBorder="1"/>
    <xf numFmtId="0" fontId="12" fillId="0" borderId="10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0" fillId="0" borderId="10" xfId="0" applyBorder="1"/>
    <xf numFmtId="0" fontId="24" fillId="0" borderId="10" xfId="0" applyFont="1" applyBorder="1" applyAlignment="1">
      <alignment horizontal="center"/>
    </xf>
    <xf numFmtId="0" fontId="24" fillId="7" borderId="10" xfId="0" applyFont="1" applyFill="1" applyBorder="1" applyAlignment="1">
      <alignment horizontal="center"/>
    </xf>
    <xf numFmtId="0" fontId="0" fillId="7" borderId="10" xfId="0" applyFont="1" applyFill="1" applyBorder="1"/>
    <xf numFmtId="0" fontId="25" fillId="7" borderId="10" xfId="0" applyFont="1" applyFill="1" applyBorder="1" applyAlignment="1">
      <alignment horizontal="left"/>
    </xf>
    <xf numFmtId="0" fontId="25" fillId="7" borderId="10" xfId="0" applyFont="1" applyFill="1" applyBorder="1" applyAlignment="1">
      <alignment horizontal="center"/>
    </xf>
    <xf numFmtId="0" fontId="9" fillId="12" borderId="10" xfId="0" applyFont="1" applyFill="1" applyBorder="1"/>
    <xf numFmtId="0" fontId="12" fillId="12" borderId="10" xfId="0" applyFont="1" applyFill="1" applyBorder="1" applyAlignment="1">
      <alignment horizontal="left"/>
    </xf>
    <xf numFmtId="0" fontId="12" fillId="12" borderId="10" xfId="0" applyFont="1" applyFill="1" applyBorder="1" applyAlignment="1">
      <alignment horizontal="center"/>
    </xf>
    <xf numFmtId="0" fontId="5" fillId="12" borderId="10" xfId="0" applyFont="1" applyFill="1" applyBorder="1" applyAlignment="1">
      <alignment horizontal="center"/>
    </xf>
    <xf numFmtId="0" fontId="5" fillId="12" borderId="10" xfId="0" applyFont="1" applyFill="1" applyBorder="1"/>
    <xf numFmtId="0" fontId="10" fillId="0" borderId="10" xfId="0" applyFont="1" applyBorder="1" applyAlignment="1" applyProtection="1">
      <alignment horizontal="center"/>
      <protection locked="0"/>
    </xf>
    <xf numFmtId="0" fontId="22" fillId="7" borderId="10" xfId="0" applyFont="1" applyFill="1" applyBorder="1"/>
    <xf numFmtId="0" fontId="10" fillId="0" borderId="10" xfId="0" applyFont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22" fillId="0" borderId="10" xfId="0" applyFont="1" applyBorder="1"/>
    <xf numFmtId="0" fontId="22" fillId="0" borderId="10" xfId="0" applyFont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0" fontId="10" fillId="0" borderId="10" xfId="0" applyFont="1" applyBorder="1" applyProtection="1"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 textRotation="90"/>
    </xf>
    <xf numFmtId="0" fontId="10" fillId="0" borderId="10" xfId="0" applyFont="1" applyBorder="1"/>
    <xf numFmtId="0" fontId="0" fillId="0" borderId="10" xfId="0" applyBorder="1" applyProtection="1">
      <protection locked="0"/>
    </xf>
    <xf numFmtId="0" fontId="0" fillId="0" borderId="10" xfId="0" applyFont="1" applyFill="1" applyBorder="1"/>
    <xf numFmtId="0" fontId="9" fillId="0" borderId="10" xfId="0" applyFont="1" applyBorder="1" applyAlignment="1">
      <alignment horizontal="center"/>
    </xf>
    <xf numFmtId="0" fontId="3" fillId="0" borderId="10" xfId="0" applyFont="1" applyBorder="1" applyProtection="1"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3" fillId="11" borderId="10" xfId="0" applyFont="1" applyFill="1" applyBorder="1"/>
    <xf numFmtId="0" fontId="3" fillId="11" borderId="10" xfId="0" applyFont="1" applyFill="1" applyBorder="1" applyAlignment="1">
      <alignment horizontal="left"/>
    </xf>
    <xf numFmtId="0" fontId="18" fillId="11" borderId="10" xfId="0" applyFont="1" applyFill="1" applyBorder="1" applyAlignment="1">
      <alignment horizontal="center"/>
    </xf>
    <xf numFmtId="0" fontId="21" fillId="0" borderId="10" xfId="0" applyFont="1" applyBorder="1"/>
    <xf numFmtId="9" fontId="10" fillId="0" borderId="10" xfId="0" applyNumberFormat="1" applyFont="1" applyBorder="1"/>
    <xf numFmtId="0" fontId="0" fillId="0" borderId="10" xfId="0" applyBorder="1" applyAlignment="1" applyProtection="1">
      <alignment horizontal="left"/>
      <protection locked="0"/>
    </xf>
    <xf numFmtId="0" fontId="0" fillId="7" borderId="10" xfId="0" applyFill="1" applyBorder="1" applyProtection="1"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3" fillId="11" borderId="10" xfId="0" applyFont="1" applyFill="1" applyBorder="1" applyAlignment="1">
      <alignment horizontal="center"/>
    </xf>
    <xf numFmtId="0" fontId="0" fillId="0" borderId="10" xfId="0" applyBorder="1" applyAlignment="1">
      <alignment textRotation="90"/>
    </xf>
    <xf numFmtId="0" fontId="26" fillId="0" borderId="10" xfId="0" applyFont="1" applyBorder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18">
    <dxf>
      <font>
        <b val="0"/>
        <i/>
        <color auto="1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50"/>
  <sheetViews>
    <sheetView tabSelected="1" workbookViewId="0"/>
  </sheetViews>
  <sheetFormatPr baseColWidth="10" defaultRowHeight="15"/>
  <cols>
    <col min="1" max="1" width="29.85546875" customWidth="1"/>
    <col min="2" max="2" width="14.85546875" customWidth="1"/>
    <col min="3" max="3" width="23.140625" customWidth="1"/>
    <col min="4" max="4" width="5.42578125" customWidth="1"/>
    <col min="5" max="21" width="4.7109375" customWidth="1"/>
    <col min="22" max="22" width="8.7109375" customWidth="1"/>
    <col min="23" max="23" width="5.7109375" customWidth="1"/>
  </cols>
  <sheetData>
    <row r="1" spans="1:23" ht="28.5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</row>
    <row r="2" spans="1:23" ht="15.75" thickBot="1">
      <c r="A2" s="5" t="s">
        <v>1</v>
      </c>
      <c r="B2" s="6" t="s">
        <v>2</v>
      </c>
      <c r="C2" s="7"/>
      <c r="D2" s="8">
        <f t="shared" ref="D2:N2" si="0">+IF(+COUNT((D8:D32),(D38:D110))&gt;0,1,0)</f>
        <v>1</v>
      </c>
      <c r="E2" s="8">
        <f t="shared" si="0"/>
        <v>1</v>
      </c>
      <c r="F2" s="8">
        <f t="shared" si="0"/>
        <v>1</v>
      </c>
      <c r="G2" s="8">
        <f t="shared" si="0"/>
        <v>1</v>
      </c>
      <c r="H2" s="8">
        <f t="shared" si="0"/>
        <v>1</v>
      </c>
      <c r="I2" s="8">
        <f t="shared" si="0"/>
        <v>1</v>
      </c>
      <c r="J2" s="8">
        <f t="shared" si="0"/>
        <v>1</v>
      </c>
      <c r="K2" s="8">
        <f t="shared" si="0"/>
        <v>1</v>
      </c>
      <c r="L2" s="8">
        <f t="shared" si="0"/>
        <v>1</v>
      </c>
      <c r="M2" s="8">
        <f t="shared" si="0"/>
        <v>0</v>
      </c>
      <c r="N2" s="8">
        <f t="shared" si="0"/>
        <v>0</v>
      </c>
      <c r="O2" s="8"/>
      <c r="P2" s="9"/>
      <c r="Q2" s="8"/>
      <c r="R2" s="8"/>
      <c r="S2" s="8"/>
      <c r="T2" s="8"/>
      <c r="U2" s="8"/>
      <c r="V2" s="10"/>
      <c r="W2" s="4"/>
    </row>
    <row r="3" spans="1:23" ht="16.5" thickBot="1">
      <c r="A3" s="11" t="str">
        <f ca="1">CELL("filename")</f>
        <v>D:\Tempo 4\[Class ARGE 26-07-02.xlsx]Feuil1</v>
      </c>
      <c r="B3" s="12"/>
      <c r="C3" s="13"/>
      <c r="D3" s="14"/>
      <c r="E3" s="14"/>
      <c r="F3" s="15"/>
      <c r="G3" s="14"/>
      <c r="H3" s="14"/>
      <c r="I3" s="15"/>
      <c r="J3" s="14"/>
      <c r="K3" s="14"/>
      <c r="L3" s="14"/>
      <c r="M3" s="14"/>
      <c r="N3" s="14"/>
      <c r="O3" s="14"/>
      <c r="P3" s="16"/>
      <c r="Q3" s="14"/>
      <c r="R3" s="14"/>
      <c r="S3" s="14"/>
      <c r="T3" s="14"/>
      <c r="U3" s="14"/>
      <c r="V3" s="17"/>
      <c r="W3" s="18"/>
    </row>
    <row r="4" spans="1:23" ht="21" thickBot="1">
      <c r="A4" s="19" t="s">
        <v>3</v>
      </c>
      <c r="B4" s="20" t="s">
        <v>4</v>
      </c>
      <c r="C4" s="21"/>
      <c r="D4" s="22">
        <v>3</v>
      </c>
      <c r="E4" s="23" t="s">
        <v>5</v>
      </c>
      <c r="F4" s="24"/>
      <c r="G4" s="25"/>
      <c r="H4" s="26"/>
      <c r="I4" s="27"/>
      <c r="J4" s="28" t="s">
        <v>6</v>
      </c>
      <c r="K4" s="29"/>
      <c r="L4" s="29"/>
      <c r="M4" s="29"/>
      <c r="N4" s="29"/>
      <c r="O4" s="29"/>
      <c r="P4" s="30"/>
      <c r="Q4" s="31">
        <v>8</v>
      </c>
      <c r="R4" s="20" t="s">
        <v>7</v>
      </c>
      <c r="S4" s="32"/>
      <c r="T4" s="21"/>
      <c r="U4" s="33"/>
      <c r="V4" s="33"/>
      <c r="W4" s="34" t="s">
        <v>8</v>
      </c>
    </row>
    <row r="5" spans="1:23" ht="21" thickBot="1">
      <c r="A5" s="35"/>
      <c r="B5" s="36"/>
      <c r="C5" s="37" t="s">
        <v>9</v>
      </c>
      <c r="D5" s="38">
        <f>+TOTAL</f>
        <v>222</v>
      </c>
      <c r="E5" s="4"/>
      <c r="F5" s="39"/>
      <c r="G5" s="40"/>
      <c r="H5" s="40"/>
      <c r="I5" s="40"/>
      <c r="J5" s="40"/>
      <c r="K5" s="40"/>
      <c r="L5" s="40"/>
      <c r="M5" s="40"/>
      <c r="N5" s="40"/>
      <c r="O5" s="40"/>
      <c r="P5" s="40"/>
      <c r="Q5" s="41" t="s">
        <v>10</v>
      </c>
      <c r="R5" s="42"/>
      <c r="S5" s="43" t="s">
        <v>10</v>
      </c>
      <c r="T5" s="4"/>
      <c r="U5" s="4"/>
      <c r="V5" s="4"/>
      <c r="W5" s="4"/>
    </row>
    <row r="6" spans="1:23" ht="16.5" thickBot="1">
      <c r="A6" s="44" t="s">
        <v>11</v>
      </c>
      <c r="B6" s="45" t="s">
        <v>12</v>
      </c>
      <c r="C6" s="46" t="s">
        <v>13</v>
      </c>
      <c r="D6" s="46" t="s">
        <v>14</v>
      </c>
      <c r="E6" s="47"/>
      <c r="F6" s="48"/>
      <c r="G6" s="49"/>
      <c r="H6" s="49"/>
      <c r="I6" s="48"/>
      <c r="J6" s="48"/>
      <c r="K6" s="48"/>
      <c r="L6" s="48"/>
      <c r="M6" s="49" t="s">
        <v>10</v>
      </c>
      <c r="N6" s="48" t="s">
        <v>10</v>
      </c>
      <c r="O6" s="48"/>
      <c r="P6" s="48"/>
      <c r="Q6" s="48"/>
      <c r="R6" s="48"/>
      <c r="S6" s="48"/>
      <c r="T6" s="48"/>
      <c r="U6" s="48"/>
      <c r="V6" s="50"/>
      <c r="W6" s="51">
        <f>COUNTIF(W198:W490,"1")</f>
        <v>52</v>
      </c>
    </row>
    <row r="7" spans="1:23" ht="75.75">
      <c r="A7" s="52" t="s">
        <v>15</v>
      </c>
      <c r="B7" s="53" t="s">
        <v>16</v>
      </c>
      <c r="C7" s="54" t="s">
        <v>17</v>
      </c>
      <c r="D7" s="55" t="s">
        <v>18</v>
      </c>
      <c r="E7" s="55" t="s">
        <v>19</v>
      </c>
      <c r="F7" s="55" t="s">
        <v>20</v>
      </c>
      <c r="G7" s="55" t="s">
        <v>21</v>
      </c>
      <c r="H7" s="55" t="s">
        <v>22</v>
      </c>
      <c r="I7" s="55" t="s">
        <v>23</v>
      </c>
      <c r="J7" s="55" t="s">
        <v>24</v>
      </c>
      <c r="K7" s="56" t="s">
        <v>25</v>
      </c>
      <c r="L7" s="55" t="s">
        <v>26</v>
      </c>
      <c r="M7" s="55" t="s">
        <v>27</v>
      </c>
      <c r="N7" s="56" t="s">
        <v>21</v>
      </c>
      <c r="O7" s="57" t="s">
        <v>28</v>
      </c>
      <c r="P7" s="57" t="s">
        <v>29</v>
      </c>
      <c r="Q7" s="57" t="s">
        <v>30</v>
      </c>
      <c r="R7" s="57" t="s">
        <v>31</v>
      </c>
      <c r="S7" s="57" t="s">
        <v>32</v>
      </c>
      <c r="T7" s="57" t="s">
        <v>33</v>
      </c>
      <c r="U7" s="58" t="s">
        <v>34</v>
      </c>
      <c r="V7" s="59" t="s">
        <v>35</v>
      </c>
      <c r="W7" s="57" t="s">
        <v>36</v>
      </c>
    </row>
    <row r="8" spans="1:23">
      <c r="A8" s="60" t="s">
        <v>37</v>
      </c>
      <c r="B8" s="61" t="s">
        <v>38</v>
      </c>
      <c r="C8" s="62" t="s">
        <v>39</v>
      </c>
      <c r="D8" s="63"/>
      <c r="E8" s="63">
        <v>13</v>
      </c>
      <c r="F8" s="63">
        <v>14</v>
      </c>
      <c r="G8" s="63">
        <v>19</v>
      </c>
      <c r="H8" s="63">
        <v>12</v>
      </c>
      <c r="I8" s="63">
        <v>14</v>
      </c>
      <c r="J8" s="63">
        <v>21</v>
      </c>
      <c r="K8" s="63">
        <v>11</v>
      </c>
      <c r="L8" s="63">
        <v>16</v>
      </c>
      <c r="M8" s="63"/>
      <c r="N8" s="63"/>
      <c r="O8" s="64">
        <f>SUM(D8:N8)</f>
        <v>120</v>
      </c>
      <c r="P8" s="65">
        <f>COUNT(D8:N8)</f>
        <v>8</v>
      </c>
      <c r="Q8" s="64">
        <f>IF(P8&lt;9,0,SMALL(D8:N8,1))</f>
        <v>0</v>
      </c>
      <c r="R8" s="64">
        <f>IF(P8&lt;10,0,SMALL(D8:N8,2))</f>
        <v>0</v>
      </c>
      <c r="S8" s="64">
        <f>IF(P8&lt;11,0,SMALL(D8:N8,3))</f>
        <v>0</v>
      </c>
      <c r="T8" s="64">
        <f>IF(P8&lt;12,0,+SMALL(D8:N8,4))</f>
        <v>0</v>
      </c>
      <c r="U8" s="64">
        <f>IF(EXCLUS=4,O8-Q8-R8-S8-T8,IF(EXCLUS=3,O8-Q8-R8-S8,IF(EXCLUS=2,O8-Q8-R8,IF(EXCLUS=1,O8-Q8))))</f>
        <v>120</v>
      </c>
      <c r="V8" s="64">
        <f>+IF(+COUNT(D8:N8)&gt;0,RANK(U8,$U$8:$U$32,0),"")</f>
        <v>1</v>
      </c>
      <c r="W8" s="66">
        <f>IF(P8&gt;MAXCOMPET-1,1,"")</f>
        <v>1</v>
      </c>
    </row>
    <row r="9" spans="1:23">
      <c r="A9" s="60" t="s">
        <v>40</v>
      </c>
      <c r="B9" s="61" t="s">
        <v>41</v>
      </c>
      <c r="C9" s="62" t="s">
        <v>42</v>
      </c>
      <c r="D9" s="63">
        <v>14</v>
      </c>
      <c r="E9" s="63">
        <v>26</v>
      </c>
      <c r="F9" s="63"/>
      <c r="G9" s="63">
        <v>12</v>
      </c>
      <c r="H9" s="63"/>
      <c r="I9" s="63">
        <v>14</v>
      </c>
      <c r="J9" s="63">
        <v>15</v>
      </c>
      <c r="K9" s="63">
        <v>16</v>
      </c>
      <c r="L9" s="63">
        <v>19</v>
      </c>
      <c r="M9" s="63"/>
      <c r="N9" s="63"/>
      <c r="O9" s="64">
        <f>SUM(D9:N9)</f>
        <v>116</v>
      </c>
      <c r="P9" s="65">
        <f>COUNT(D9:N9)</f>
        <v>7</v>
      </c>
      <c r="Q9" s="64">
        <f>IF(P9&lt;9,0,SMALL(D9:N9,1))</f>
        <v>0</v>
      </c>
      <c r="R9" s="64">
        <f>IF(P9&lt;10,0,SMALL(D9:N9,2))</f>
        <v>0</v>
      </c>
      <c r="S9" s="64">
        <f>IF(P9&lt;11,0,SMALL(D9:N9,3))</f>
        <v>0</v>
      </c>
      <c r="T9" s="64">
        <f>IF(P9&lt;12,0,+SMALL(D9:N9,4))</f>
        <v>0</v>
      </c>
      <c r="U9" s="64">
        <f>IF(EXCLUS=4,O9-Q9-R9-S9-T9,IF(EXCLUS=3,O9-Q9-R9-S9,IF(EXCLUS=2,O9-Q9-R9,IF(EXCLUS=1,O9-Q9))))</f>
        <v>116</v>
      </c>
      <c r="V9" s="64">
        <f>+IF(+COUNT(D9:N9)&gt;0,RANK(U9,$U$8:$U$32,0),"")</f>
        <v>2</v>
      </c>
      <c r="W9" s="66" t="str">
        <f>IF(P9&gt;MAXCOMPET-1,1,"")</f>
        <v/>
      </c>
    </row>
    <row r="10" spans="1:23">
      <c r="A10" s="60" t="s">
        <v>43</v>
      </c>
      <c r="B10" s="61" t="s">
        <v>44</v>
      </c>
      <c r="C10" s="62" t="s">
        <v>42</v>
      </c>
      <c r="D10" s="63">
        <v>13</v>
      </c>
      <c r="E10" s="63">
        <v>14</v>
      </c>
      <c r="F10" s="63">
        <v>14</v>
      </c>
      <c r="G10" s="63">
        <v>22</v>
      </c>
      <c r="H10" s="63"/>
      <c r="I10" s="63">
        <v>12</v>
      </c>
      <c r="J10" s="63">
        <v>14</v>
      </c>
      <c r="K10" s="63">
        <v>11</v>
      </c>
      <c r="L10" s="63">
        <v>12</v>
      </c>
      <c r="M10" s="63"/>
      <c r="N10" s="63"/>
      <c r="O10" s="64">
        <f>SUM(D10:N10)</f>
        <v>112</v>
      </c>
      <c r="P10" s="65">
        <f>COUNT(D10:N10)</f>
        <v>8</v>
      </c>
      <c r="Q10" s="64">
        <f>IF(P10&lt;9,0,SMALL(D10:N10,1))</f>
        <v>0</v>
      </c>
      <c r="R10" s="64">
        <f>IF(P10&lt;10,0,SMALL(D10:N10,2))</f>
        <v>0</v>
      </c>
      <c r="S10" s="64">
        <f>IF(P10&lt;11,0,SMALL(D10:N10,3))</f>
        <v>0</v>
      </c>
      <c r="T10" s="64">
        <f>IF(P10&lt;12,0,+SMALL(D10:N10,4))</f>
        <v>0</v>
      </c>
      <c r="U10" s="64">
        <f>IF(EXCLUS=4,O10-Q10-R10-S10-T10,IF(EXCLUS=3,O10-Q10-R10-S10,IF(EXCLUS=2,O10-Q10-R10,IF(EXCLUS=1,O10-Q10))))</f>
        <v>112</v>
      </c>
      <c r="V10" s="64">
        <f>+IF(+COUNT(D10:N10)&gt;0,RANK(U10,$U$8:$U$32,0),"")</f>
        <v>3</v>
      </c>
      <c r="W10" s="66">
        <f>IF(P10&gt;MAXCOMPET-1,1,"")</f>
        <v>1</v>
      </c>
    </row>
    <row r="11" spans="1:23">
      <c r="A11" s="60" t="s">
        <v>45</v>
      </c>
      <c r="B11" s="61" t="s">
        <v>46</v>
      </c>
      <c r="C11" s="62" t="s">
        <v>47</v>
      </c>
      <c r="D11" s="63">
        <v>16</v>
      </c>
      <c r="E11" s="63">
        <v>14</v>
      </c>
      <c r="F11" s="63">
        <v>18</v>
      </c>
      <c r="G11" s="63">
        <v>12</v>
      </c>
      <c r="H11" s="63"/>
      <c r="I11" s="63">
        <v>10</v>
      </c>
      <c r="J11" s="63"/>
      <c r="K11" s="63">
        <v>13</v>
      </c>
      <c r="L11" s="63">
        <v>16</v>
      </c>
      <c r="M11" s="63"/>
      <c r="N11" s="63"/>
      <c r="O11" s="64">
        <f>SUM(D11:N11)</f>
        <v>99</v>
      </c>
      <c r="P11" s="65">
        <f>COUNT(D11:N11)</f>
        <v>7</v>
      </c>
      <c r="Q11" s="64">
        <f>IF(P11&lt;9,0,SMALL(D11:N11,1))</f>
        <v>0</v>
      </c>
      <c r="R11" s="64">
        <f>IF(P11&lt;10,0,SMALL(D11:N11,2))</f>
        <v>0</v>
      </c>
      <c r="S11" s="64">
        <f>IF(P11&lt;11,0,SMALL(D11:N11,3))</f>
        <v>0</v>
      </c>
      <c r="T11" s="64">
        <f>IF(P11&lt;12,0,+SMALL(D11:N11,4))</f>
        <v>0</v>
      </c>
      <c r="U11" s="64">
        <f>IF(EXCLUS=4,O11-Q11-R11-S11-T11,IF(EXCLUS=3,O11-Q11-R11-S11,IF(EXCLUS=2,O11-Q11-R11,IF(EXCLUS=1,O11-Q11))))</f>
        <v>99</v>
      </c>
      <c r="V11" s="64">
        <f>+IF(+COUNT(D11:N11)&gt;0,RANK(U11,$U$8:$U$32,0),"")</f>
        <v>4</v>
      </c>
      <c r="W11" s="66" t="str">
        <f>IF(P11&gt;MAXCOMPET-1,1,"")</f>
        <v/>
      </c>
    </row>
    <row r="12" spans="1:23">
      <c r="A12" s="60" t="s">
        <v>48</v>
      </c>
      <c r="B12" s="61" t="s">
        <v>49</v>
      </c>
      <c r="C12" s="62" t="s">
        <v>47</v>
      </c>
      <c r="D12" s="63">
        <v>12</v>
      </c>
      <c r="E12" s="63">
        <v>14</v>
      </c>
      <c r="F12" s="63">
        <v>7</v>
      </c>
      <c r="G12" s="63">
        <v>7</v>
      </c>
      <c r="H12" s="63"/>
      <c r="I12" s="63">
        <v>7</v>
      </c>
      <c r="J12" s="63">
        <v>11</v>
      </c>
      <c r="K12" s="63">
        <v>10</v>
      </c>
      <c r="L12" s="63">
        <v>5</v>
      </c>
      <c r="M12" s="63"/>
      <c r="N12" s="63"/>
      <c r="O12" s="64">
        <f>SUM(D12:N12)</f>
        <v>73</v>
      </c>
      <c r="P12" s="65">
        <f>COUNT(D12:N12)</f>
        <v>8</v>
      </c>
      <c r="Q12" s="64">
        <f>IF(P12&lt;9,0,SMALL(D12:N12,1))</f>
        <v>0</v>
      </c>
      <c r="R12" s="64">
        <f>IF(P12&lt;10,0,SMALL(D12:N12,2))</f>
        <v>0</v>
      </c>
      <c r="S12" s="64">
        <f>IF(P12&lt;11,0,SMALL(D12:N12,3))</f>
        <v>0</v>
      </c>
      <c r="T12" s="64">
        <f>IF(P12&lt;12,0,+SMALL(D12:N12,4))</f>
        <v>0</v>
      </c>
      <c r="U12" s="64">
        <f>IF(EXCLUS=4,O12-Q12-R12-S12-T12,IF(EXCLUS=3,O12-Q12-R12-S12,IF(EXCLUS=2,O12-Q12-R12,IF(EXCLUS=1,O12-Q12))))</f>
        <v>73</v>
      </c>
      <c r="V12" s="64">
        <f>+IF(+COUNT(D12:N12)&gt;0,RANK(U12,$U$8:$U$32,0),"")</f>
        <v>5</v>
      </c>
      <c r="W12" s="66">
        <f>IF(P12&gt;MAXCOMPET-1,1,"")</f>
        <v>1</v>
      </c>
    </row>
    <row r="13" spans="1:23">
      <c r="A13" s="60" t="s">
        <v>50</v>
      </c>
      <c r="B13" s="61" t="s">
        <v>46</v>
      </c>
      <c r="C13" s="62" t="s">
        <v>42</v>
      </c>
      <c r="D13" s="63">
        <v>7</v>
      </c>
      <c r="E13" s="63">
        <v>6</v>
      </c>
      <c r="F13" s="63"/>
      <c r="G13" s="63">
        <v>4</v>
      </c>
      <c r="H13" s="63"/>
      <c r="I13" s="63">
        <v>6</v>
      </c>
      <c r="J13" s="63">
        <v>11</v>
      </c>
      <c r="K13" s="63">
        <v>3</v>
      </c>
      <c r="L13" s="63">
        <v>12</v>
      </c>
      <c r="M13" s="63"/>
      <c r="N13" s="63"/>
      <c r="O13" s="64">
        <f>SUM(D13:N13)</f>
        <v>49</v>
      </c>
      <c r="P13" s="65">
        <f>COUNT(D13:N13)</f>
        <v>7</v>
      </c>
      <c r="Q13" s="64">
        <f>IF(P13&lt;9,0,SMALL(D13:N13,1))</f>
        <v>0</v>
      </c>
      <c r="R13" s="64">
        <f>IF(P13&lt;10,0,SMALL(D13:N13,2))</f>
        <v>0</v>
      </c>
      <c r="S13" s="64">
        <f>IF(P13&lt;11,0,SMALL(D13:N13,3))</f>
        <v>0</v>
      </c>
      <c r="T13" s="64">
        <f>IF(P13&lt;12,0,+SMALL(D13:N13,4))</f>
        <v>0</v>
      </c>
      <c r="U13" s="64">
        <f>IF(EXCLUS=4,O13-Q13-R13-S13-T13,IF(EXCLUS=3,O13-Q13-R13-S13,IF(EXCLUS=2,O13-Q13-R13,IF(EXCLUS=1,O13-Q13))))</f>
        <v>49</v>
      </c>
      <c r="V13" s="64">
        <f>+IF(+COUNT(D13:N13)&gt;0,RANK(U13,$U$8:$U$32,0),"")</f>
        <v>6</v>
      </c>
      <c r="W13" s="66" t="str">
        <f>IF(P13&gt;MAXCOMPET-1,1,"")</f>
        <v/>
      </c>
    </row>
    <row r="14" spans="1:23">
      <c r="A14" s="60" t="s">
        <v>51</v>
      </c>
      <c r="B14" s="61" t="s">
        <v>52</v>
      </c>
      <c r="C14" s="62" t="s">
        <v>53</v>
      </c>
      <c r="D14" s="63">
        <v>5</v>
      </c>
      <c r="E14" s="63">
        <v>6</v>
      </c>
      <c r="F14" s="63">
        <v>12</v>
      </c>
      <c r="G14" s="63">
        <v>5</v>
      </c>
      <c r="H14" s="63"/>
      <c r="I14" s="63"/>
      <c r="J14" s="63">
        <v>5</v>
      </c>
      <c r="K14" s="63">
        <v>6</v>
      </c>
      <c r="L14" s="63">
        <v>7</v>
      </c>
      <c r="M14" s="63"/>
      <c r="N14" s="63"/>
      <c r="O14" s="64">
        <f>SUM(D14:N14)</f>
        <v>46</v>
      </c>
      <c r="P14" s="65">
        <f>COUNT(D14:N14)</f>
        <v>7</v>
      </c>
      <c r="Q14" s="64">
        <f>IF(P14&lt;9,0,SMALL(D14:N14,1))</f>
        <v>0</v>
      </c>
      <c r="R14" s="64">
        <f>IF(P14&lt;10,0,SMALL(D14:N14,2))</f>
        <v>0</v>
      </c>
      <c r="S14" s="64">
        <f>IF(P14&lt;11,0,SMALL(D14:N14,3))</f>
        <v>0</v>
      </c>
      <c r="T14" s="64">
        <f>IF(P14&lt;12,0,+SMALL(D14:N14,4))</f>
        <v>0</v>
      </c>
      <c r="U14" s="64">
        <f>IF(EXCLUS=4,O14-Q14-R14-S14-T14,IF(EXCLUS=3,O14-Q14-R14-S14,IF(EXCLUS=2,O14-Q14-R14,IF(EXCLUS=1,O14-Q14))))</f>
        <v>46</v>
      </c>
      <c r="V14" s="64">
        <f>+IF(+COUNT(D14:N14)&gt;0,RANK(U14,$U$8:$U$32,0),"")</f>
        <v>7</v>
      </c>
      <c r="W14" s="66" t="str">
        <f>IF(P14&gt;MAXCOMPET-1,1,"")</f>
        <v/>
      </c>
    </row>
    <row r="15" spans="1:23">
      <c r="A15" s="60" t="s">
        <v>54</v>
      </c>
      <c r="B15" s="61" t="s">
        <v>55</v>
      </c>
      <c r="C15" s="62" t="s">
        <v>47</v>
      </c>
      <c r="D15" s="63"/>
      <c r="E15" s="63">
        <v>8</v>
      </c>
      <c r="F15" s="63">
        <v>3</v>
      </c>
      <c r="G15" s="63">
        <v>6</v>
      </c>
      <c r="H15" s="63"/>
      <c r="I15" s="63"/>
      <c r="J15" s="63">
        <v>6</v>
      </c>
      <c r="K15" s="63">
        <v>11</v>
      </c>
      <c r="L15" s="63">
        <v>12</v>
      </c>
      <c r="M15" s="63"/>
      <c r="N15" s="63"/>
      <c r="O15" s="64">
        <f>SUM(D15:N15)</f>
        <v>46</v>
      </c>
      <c r="P15" s="65">
        <f>COUNT(D15:N15)</f>
        <v>6</v>
      </c>
      <c r="Q15" s="64">
        <f>IF(P15&lt;9,0,SMALL(D15:N15,1))</f>
        <v>0</v>
      </c>
      <c r="R15" s="64">
        <f>IF(P15&lt;10,0,SMALL(D15:N15,2))</f>
        <v>0</v>
      </c>
      <c r="S15" s="64">
        <f>IF(P15&lt;11,0,SMALL(D15:N15,3))</f>
        <v>0</v>
      </c>
      <c r="T15" s="64">
        <f>IF(P15&lt;12,0,+SMALL(D15:N15,4))</f>
        <v>0</v>
      </c>
      <c r="U15" s="64">
        <f>IF(EXCLUS=4,O15-Q15-R15-S15-T15,IF(EXCLUS=3,O15-Q15-R15-S15,IF(EXCLUS=2,O15-Q15-R15,IF(EXCLUS=1,O15-Q15))))</f>
        <v>46</v>
      </c>
      <c r="V15" s="64">
        <f>+IF(+COUNT(D15:N15)&gt;0,RANK(U15,$U$8:$U$32,0),"")</f>
        <v>7</v>
      </c>
      <c r="W15" s="66" t="str">
        <f>IF(P15&gt;MAXCOMPET-1,1,"")</f>
        <v/>
      </c>
    </row>
    <row r="16" spans="1:23">
      <c r="A16" s="60" t="s">
        <v>56</v>
      </c>
      <c r="B16" s="61" t="s">
        <v>57</v>
      </c>
      <c r="C16" s="62" t="s">
        <v>39</v>
      </c>
      <c r="D16" s="63">
        <v>0</v>
      </c>
      <c r="E16" s="63">
        <v>8</v>
      </c>
      <c r="F16" s="63">
        <v>7</v>
      </c>
      <c r="G16" s="63">
        <v>8</v>
      </c>
      <c r="H16" s="63">
        <v>4</v>
      </c>
      <c r="I16" s="63">
        <v>2</v>
      </c>
      <c r="J16" s="63">
        <v>7</v>
      </c>
      <c r="K16" s="63">
        <v>8</v>
      </c>
      <c r="L16" s="63"/>
      <c r="M16" s="63"/>
      <c r="N16" s="63"/>
      <c r="O16" s="64">
        <f>SUM(D16:N16)</f>
        <v>44</v>
      </c>
      <c r="P16" s="65">
        <f>COUNT(D16:N16)</f>
        <v>8</v>
      </c>
      <c r="Q16" s="64">
        <f>IF(P16&lt;9,0,SMALL(D16:N16,1))</f>
        <v>0</v>
      </c>
      <c r="R16" s="64">
        <f>IF(P16&lt;10,0,SMALL(D16:N16,2))</f>
        <v>0</v>
      </c>
      <c r="S16" s="64">
        <f>IF(P16&lt;11,0,SMALL(D16:N16,3))</f>
        <v>0</v>
      </c>
      <c r="T16" s="64">
        <f>IF(P16&lt;12,0,+SMALL(D16:N16,4))</f>
        <v>0</v>
      </c>
      <c r="U16" s="64">
        <f>IF(EXCLUS=4,O16-Q16-R16-S16-T16,IF(EXCLUS=3,O16-Q16-R16-S16,IF(EXCLUS=2,O16-Q16-R16,IF(EXCLUS=1,O16-Q16))))</f>
        <v>44</v>
      </c>
      <c r="V16" s="64">
        <f>+IF(+COUNT(D16:N16)&gt;0,RANK(U16,$U$8:$U$32,0),"")</f>
        <v>9</v>
      </c>
      <c r="W16" s="66">
        <f>IF(P16&gt;MAXCOMPET-1,1,"")</f>
        <v>1</v>
      </c>
    </row>
    <row r="17" spans="1:23">
      <c r="A17" s="60" t="s">
        <v>58</v>
      </c>
      <c r="B17" s="61" t="s">
        <v>59</v>
      </c>
      <c r="C17" s="62" t="s">
        <v>60</v>
      </c>
      <c r="D17" s="63">
        <v>19</v>
      </c>
      <c r="E17" s="63"/>
      <c r="F17" s="63">
        <v>12</v>
      </c>
      <c r="G17" s="63"/>
      <c r="H17" s="63">
        <v>11</v>
      </c>
      <c r="I17" s="63"/>
      <c r="J17" s="63"/>
      <c r="K17" s="63"/>
      <c r="L17" s="63"/>
      <c r="M17" s="63"/>
      <c r="N17" s="63"/>
      <c r="O17" s="64">
        <f>SUM(D17:N17)</f>
        <v>42</v>
      </c>
      <c r="P17" s="65">
        <f>COUNT(D17:N17)</f>
        <v>3</v>
      </c>
      <c r="Q17" s="64">
        <f>IF(P17&lt;9,0,SMALL(D17:N17,1))</f>
        <v>0</v>
      </c>
      <c r="R17" s="64">
        <f>IF(P17&lt;10,0,SMALL(D17:N17,2))</f>
        <v>0</v>
      </c>
      <c r="S17" s="64">
        <f>IF(P17&lt;11,0,SMALL(D17:N17,3))</f>
        <v>0</v>
      </c>
      <c r="T17" s="64">
        <f>IF(P17&lt;12,0,+SMALL(D17:N17,4))</f>
        <v>0</v>
      </c>
      <c r="U17" s="64">
        <f>IF(EXCLUS=4,O17-Q17-R17-S17-T17,IF(EXCLUS=3,O17-Q17-R17-S17,IF(EXCLUS=2,O17-Q17-R17,IF(EXCLUS=1,O17-Q17))))</f>
        <v>42</v>
      </c>
      <c r="V17" s="64">
        <f>+IF(+COUNT(D17:N17)&gt;0,RANK(U17,$U$8:$U$32,0),"")</f>
        <v>10</v>
      </c>
      <c r="W17" s="66" t="str">
        <f>IF(P17&gt;MAXCOMPET-1,1,"")</f>
        <v/>
      </c>
    </row>
    <row r="18" spans="1:23">
      <c r="A18" s="60" t="s">
        <v>61</v>
      </c>
      <c r="B18" s="61" t="s">
        <v>62</v>
      </c>
      <c r="C18" s="62" t="s">
        <v>47</v>
      </c>
      <c r="D18" s="63">
        <v>5</v>
      </c>
      <c r="E18" s="63"/>
      <c r="F18" s="63">
        <v>6</v>
      </c>
      <c r="G18" s="63">
        <v>8</v>
      </c>
      <c r="H18" s="63"/>
      <c r="I18" s="63">
        <v>7</v>
      </c>
      <c r="J18" s="63">
        <v>6</v>
      </c>
      <c r="K18" s="63">
        <v>2</v>
      </c>
      <c r="L18" s="63"/>
      <c r="M18" s="63"/>
      <c r="N18" s="63"/>
      <c r="O18" s="64">
        <f>SUM(D18:N18)</f>
        <v>34</v>
      </c>
      <c r="P18" s="65">
        <f>COUNT(D18:N18)</f>
        <v>6</v>
      </c>
      <c r="Q18" s="64">
        <f>IF(P18&lt;9,0,SMALL(D18:N18,1))</f>
        <v>0</v>
      </c>
      <c r="R18" s="64">
        <f>IF(P18&lt;10,0,SMALL(D18:N18,2))</f>
        <v>0</v>
      </c>
      <c r="S18" s="64">
        <f>IF(P18&lt;11,0,SMALL(D18:N18,3))</f>
        <v>0</v>
      </c>
      <c r="T18" s="64">
        <f>IF(P18&lt;12,0,+SMALL(D18:N18,4))</f>
        <v>0</v>
      </c>
      <c r="U18" s="64">
        <f>IF(EXCLUS=4,O18-Q18-R18-S18-T18,IF(EXCLUS=3,O18-Q18-R18-S18,IF(EXCLUS=2,O18-Q18-R18,IF(EXCLUS=1,O18-Q18))))</f>
        <v>34</v>
      </c>
      <c r="V18" s="64">
        <f>+IF(+COUNT(D18:N18)&gt;0,RANK(U18,$U$8:$U$32,0),"")</f>
        <v>11</v>
      </c>
      <c r="W18" s="66" t="str">
        <f>IF(P18&gt;MAXCOMPET-1,1,"")</f>
        <v/>
      </c>
    </row>
    <row r="19" spans="1:23">
      <c r="A19" s="60" t="s">
        <v>63</v>
      </c>
      <c r="B19" s="61" t="s">
        <v>64</v>
      </c>
      <c r="C19" s="62" t="s">
        <v>65</v>
      </c>
      <c r="D19" s="63">
        <v>5</v>
      </c>
      <c r="E19" s="63">
        <v>5</v>
      </c>
      <c r="F19" s="63">
        <v>5</v>
      </c>
      <c r="G19" s="63">
        <v>7</v>
      </c>
      <c r="H19" s="63">
        <v>3</v>
      </c>
      <c r="I19" s="63">
        <v>4</v>
      </c>
      <c r="J19" s="63"/>
      <c r="K19" s="63">
        <v>4</v>
      </c>
      <c r="L19" s="63"/>
      <c r="M19" s="63"/>
      <c r="N19" s="63"/>
      <c r="O19" s="64">
        <f>SUM(D19:N19)</f>
        <v>33</v>
      </c>
      <c r="P19" s="65">
        <f>COUNT(D19:N19)</f>
        <v>7</v>
      </c>
      <c r="Q19" s="64">
        <f>IF(P19&lt;9,0,SMALL(D19:N19,1))</f>
        <v>0</v>
      </c>
      <c r="R19" s="64">
        <f>IF(P19&lt;10,0,SMALL(D19:N19,2))</f>
        <v>0</v>
      </c>
      <c r="S19" s="64">
        <f>IF(P19&lt;11,0,SMALL(D19:N19,3))</f>
        <v>0</v>
      </c>
      <c r="T19" s="64">
        <f>IF(P19&lt;12,0,+SMALL(D19:N19,4))</f>
        <v>0</v>
      </c>
      <c r="U19" s="64">
        <f>IF(EXCLUS=4,O19-Q19-R19-S19-T19,IF(EXCLUS=3,O19-Q19-R19-S19,IF(EXCLUS=2,O19-Q19-R19,IF(EXCLUS=1,O19-Q19))))</f>
        <v>33</v>
      </c>
      <c r="V19" s="64">
        <f>+IF(+COUNT(D19:N19)&gt;0,RANK(U19,$U$8:$U$32,0),"")</f>
        <v>12</v>
      </c>
      <c r="W19" s="66" t="str">
        <f>IF(P19&gt;MAXCOMPET-1,1,"")</f>
        <v/>
      </c>
    </row>
    <row r="20" spans="1:23">
      <c r="A20" s="60" t="s">
        <v>66</v>
      </c>
      <c r="B20" s="61" t="s">
        <v>67</v>
      </c>
      <c r="C20" s="62" t="s">
        <v>42</v>
      </c>
      <c r="D20" s="63"/>
      <c r="E20" s="63"/>
      <c r="F20" s="63"/>
      <c r="G20" s="63">
        <v>15</v>
      </c>
      <c r="H20" s="63"/>
      <c r="I20" s="63">
        <v>14</v>
      </c>
      <c r="J20" s="63"/>
      <c r="K20" s="63"/>
      <c r="L20" s="63"/>
      <c r="M20" s="63"/>
      <c r="N20" s="63"/>
      <c r="O20" s="64">
        <f>SUM(D20:N20)</f>
        <v>29</v>
      </c>
      <c r="P20" s="65">
        <f>COUNT(D20:N20)</f>
        <v>2</v>
      </c>
      <c r="Q20" s="64">
        <f>IF(P20&lt;9,0,SMALL(D20:N20,1))</f>
        <v>0</v>
      </c>
      <c r="R20" s="64">
        <f>IF(P20&lt;10,0,SMALL(D20:N20,2))</f>
        <v>0</v>
      </c>
      <c r="S20" s="64">
        <f>IF(P20&lt;11,0,SMALL(D20:N20,3))</f>
        <v>0</v>
      </c>
      <c r="T20" s="64">
        <f>IF(P20&lt;12,0,+SMALL(D20:N20,4))</f>
        <v>0</v>
      </c>
      <c r="U20" s="64">
        <f>IF(EXCLUS=4,O20-Q20-R20-S20-T20,IF(EXCLUS=3,O20-Q20-R20-S20,IF(EXCLUS=2,O20-Q20-R20,IF(EXCLUS=1,O20-Q20))))</f>
        <v>29</v>
      </c>
      <c r="V20" s="64">
        <f>+IF(+COUNT(D20:N20)&gt;0,RANK(U20,$U$8:$U$32,0),"")</f>
        <v>13</v>
      </c>
      <c r="W20" s="66" t="str">
        <f>IF(P20&gt;MAXCOMPET-1,1,"")</f>
        <v/>
      </c>
    </row>
    <row r="21" spans="1:23">
      <c r="A21" s="60" t="s">
        <v>68</v>
      </c>
      <c r="B21" s="61" t="s">
        <v>69</v>
      </c>
      <c r="C21" s="62" t="s">
        <v>70</v>
      </c>
      <c r="D21" s="63"/>
      <c r="E21" s="63">
        <v>6</v>
      </c>
      <c r="F21" s="63"/>
      <c r="G21" s="63">
        <v>8</v>
      </c>
      <c r="H21" s="63">
        <v>2</v>
      </c>
      <c r="I21" s="63">
        <v>5</v>
      </c>
      <c r="J21" s="63"/>
      <c r="K21" s="63">
        <v>5</v>
      </c>
      <c r="L21" s="63"/>
      <c r="M21" s="63"/>
      <c r="N21" s="63"/>
      <c r="O21" s="64">
        <f>SUM(D21:N21)</f>
        <v>26</v>
      </c>
      <c r="P21" s="65">
        <f>COUNT(D21:N21)</f>
        <v>5</v>
      </c>
      <c r="Q21" s="64">
        <f>IF(P21&lt;9,0,SMALL(D21:N21,1))</f>
        <v>0</v>
      </c>
      <c r="R21" s="64">
        <f>IF(P21&lt;10,0,SMALL(D21:N21,2))</f>
        <v>0</v>
      </c>
      <c r="S21" s="64">
        <f>IF(P21&lt;11,0,SMALL(D21:N21,3))</f>
        <v>0</v>
      </c>
      <c r="T21" s="64">
        <f>IF(P21&lt;12,0,+SMALL(D21:N21,4))</f>
        <v>0</v>
      </c>
      <c r="U21" s="64">
        <f>IF(EXCLUS=4,O21-Q21-R21-S21-T21,IF(EXCLUS=3,O21-Q21-R21-S21,IF(EXCLUS=2,O21-Q21-R21,IF(EXCLUS=1,O21-Q21))))</f>
        <v>26</v>
      </c>
      <c r="V21" s="64">
        <f>+IF(+COUNT(D21:N21)&gt;0,RANK(U21,$U$8:$U$32,0),"")</f>
        <v>14</v>
      </c>
      <c r="W21" s="66" t="str">
        <f>IF(P21&gt;MAXCOMPET-1,1,"")</f>
        <v/>
      </c>
    </row>
    <row r="22" spans="1:23">
      <c r="A22" s="60" t="s">
        <v>71</v>
      </c>
      <c r="B22" s="61" t="s">
        <v>72</v>
      </c>
      <c r="C22" s="62" t="s">
        <v>60</v>
      </c>
      <c r="D22" s="63"/>
      <c r="E22" s="63"/>
      <c r="F22" s="63"/>
      <c r="G22" s="63">
        <v>6</v>
      </c>
      <c r="H22" s="63">
        <v>7</v>
      </c>
      <c r="I22" s="63">
        <v>7</v>
      </c>
      <c r="J22" s="63">
        <v>4</v>
      </c>
      <c r="K22" s="63"/>
      <c r="L22" s="63"/>
      <c r="M22" s="63"/>
      <c r="N22" s="63"/>
      <c r="O22" s="64">
        <f>SUM(D22:N22)</f>
        <v>24</v>
      </c>
      <c r="P22" s="65">
        <f>COUNT(D22:N22)</f>
        <v>4</v>
      </c>
      <c r="Q22" s="64">
        <f>IF(P22&lt;9,0,SMALL(D22:N22,1))</f>
        <v>0</v>
      </c>
      <c r="R22" s="64">
        <f>IF(P22&lt;10,0,SMALL(D22:N22,2))</f>
        <v>0</v>
      </c>
      <c r="S22" s="64">
        <f>IF(P22&lt;11,0,SMALL(D22:N22,3))</f>
        <v>0</v>
      </c>
      <c r="T22" s="64">
        <f>IF(P22&lt;12,0,+SMALL(D22:N22,4))</f>
        <v>0</v>
      </c>
      <c r="U22" s="64">
        <f>IF(EXCLUS=4,O22-Q22-R22-S22-T22,IF(EXCLUS=3,O22-Q22-R22-S22,IF(EXCLUS=2,O22-Q22-R22,IF(EXCLUS=1,O22-Q22))))</f>
        <v>24</v>
      </c>
      <c r="V22" s="64">
        <f>+IF(+COUNT(D22:N22)&gt;0,RANK(U22,$U$8:$U$32,0),"")</f>
        <v>15</v>
      </c>
      <c r="W22" s="66" t="str">
        <f>IF(P22&gt;MAXCOMPET-1,1,"")</f>
        <v/>
      </c>
    </row>
    <row r="23" spans="1:23">
      <c r="A23" s="60" t="s">
        <v>73</v>
      </c>
      <c r="B23" s="61" t="s">
        <v>74</v>
      </c>
      <c r="C23" s="62" t="s">
        <v>75</v>
      </c>
      <c r="D23" s="63"/>
      <c r="E23" s="63"/>
      <c r="F23" s="63">
        <v>4</v>
      </c>
      <c r="G23" s="63">
        <v>7</v>
      </c>
      <c r="H23" s="63">
        <v>2</v>
      </c>
      <c r="I23" s="63">
        <v>2</v>
      </c>
      <c r="J23" s="63">
        <v>3</v>
      </c>
      <c r="K23" s="63">
        <v>6</v>
      </c>
      <c r="L23" s="63"/>
      <c r="M23" s="63"/>
      <c r="N23" s="63"/>
      <c r="O23" s="64">
        <f>SUM(D23:N23)</f>
        <v>24</v>
      </c>
      <c r="P23" s="65">
        <f>COUNT(D23:N23)</f>
        <v>6</v>
      </c>
      <c r="Q23" s="64">
        <f>IF(P23&lt;9,0,SMALL(D23:N23,1))</f>
        <v>0</v>
      </c>
      <c r="R23" s="64">
        <f>IF(P23&lt;10,0,SMALL(D23:N23,2))</f>
        <v>0</v>
      </c>
      <c r="S23" s="64">
        <f>IF(P23&lt;11,0,SMALL(D23:N23,3))</f>
        <v>0</v>
      </c>
      <c r="T23" s="64">
        <f>IF(P23&lt;12,0,+SMALL(D23:N23,4))</f>
        <v>0</v>
      </c>
      <c r="U23" s="64">
        <f>IF(EXCLUS=4,O23-Q23-R23-S23-T23,IF(EXCLUS=3,O23-Q23-R23-S23,IF(EXCLUS=2,O23-Q23-R23,IF(EXCLUS=1,O23-Q23))))</f>
        <v>24</v>
      </c>
      <c r="V23" s="64">
        <f>+IF(+COUNT(D23:N23)&gt;0,RANK(U23,$U$8:$U$32,0),"")</f>
        <v>15</v>
      </c>
      <c r="W23" s="66" t="str">
        <f>IF(P23&gt;MAXCOMPET-1,1,"")</f>
        <v/>
      </c>
    </row>
    <row r="24" spans="1:23">
      <c r="A24" s="60" t="s">
        <v>76</v>
      </c>
      <c r="B24" s="61" t="s">
        <v>77</v>
      </c>
      <c r="C24" s="62" t="s">
        <v>78</v>
      </c>
      <c r="D24" s="63">
        <v>3</v>
      </c>
      <c r="E24" s="63">
        <v>0</v>
      </c>
      <c r="F24" s="63">
        <v>6</v>
      </c>
      <c r="G24" s="63">
        <v>4</v>
      </c>
      <c r="H24" s="63"/>
      <c r="I24" s="63">
        <v>1</v>
      </c>
      <c r="J24" s="63">
        <v>4</v>
      </c>
      <c r="K24" s="63">
        <v>3</v>
      </c>
      <c r="L24" s="63">
        <v>3</v>
      </c>
      <c r="M24" s="63"/>
      <c r="N24" s="63"/>
      <c r="O24" s="64">
        <f>SUM(D24:N24)</f>
        <v>24</v>
      </c>
      <c r="P24" s="65">
        <f>COUNT(D24:N24)</f>
        <v>8</v>
      </c>
      <c r="Q24" s="64">
        <f>IF(P24&lt;9,0,SMALL(D24:N24,1))</f>
        <v>0</v>
      </c>
      <c r="R24" s="64">
        <f>IF(P24&lt;10,0,SMALL(D24:N24,2))</f>
        <v>0</v>
      </c>
      <c r="S24" s="64">
        <f>IF(P24&lt;11,0,SMALL(D24:N24,3))</f>
        <v>0</v>
      </c>
      <c r="T24" s="64">
        <f>IF(P24&lt;12,0,+SMALL(D24:N24,4))</f>
        <v>0</v>
      </c>
      <c r="U24" s="64">
        <f>IF(EXCLUS=4,O24-Q24-R24-S24-T24,IF(EXCLUS=3,O24-Q24-R24-S24,IF(EXCLUS=2,O24-Q24-R24,IF(EXCLUS=1,O24-Q24))))</f>
        <v>24</v>
      </c>
      <c r="V24" s="64">
        <f>+IF(+COUNT(D24:N24)&gt;0,RANK(U24,$U$8:$U$32,0),"")</f>
        <v>15</v>
      </c>
      <c r="W24" s="66">
        <f>IF(P24&gt;MAXCOMPET-1,1,"")</f>
        <v>1</v>
      </c>
    </row>
    <row r="25" spans="1:23">
      <c r="A25" s="60" t="s">
        <v>79</v>
      </c>
      <c r="B25" s="67" t="s">
        <v>80</v>
      </c>
      <c r="C25" s="68" t="s">
        <v>60</v>
      </c>
      <c r="D25" s="63"/>
      <c r="E25" s="63"/>
      <c r="F25" s="63"/>
      <c r="G25" s="63"/>
      <c r="H25" s="63">
        <v>3</v>
      </c>
      <c r="I25" s="63"/>
      <c r="J25" s="63"/>
      <c r="K25" s="63"/>
      <c r="L25" s="63">
        <v>8</v>
      </c>
      <c r="M25" s="63"/>
      <c r="N25" s="63"/>
      <c r="O25" s="64">
        <f>SUM(D25:N25)</f>
        <v>11</v>
      </c>
      <c r="P25" s="65">
        <f>COUNT(D25:N25)</f>
        <v>2</v>
      </c>
      <c r="Q25" s="64">
        <f>IF(P25&lt;9,0,SMALL(D25:N25,1))</f>
        <v>0</v>
      </c>
      <c r="R25" s="64">
        <f>IF(P25&lt;10,0,SMALL(D25:N25,2))</f>
        <v>0</v>
      </c>
      <c r="S25" s="64">
        <f>IF(P25&lt;11,0,SMALL(D25:N25,3))</f>
        <v>0</v>
      </c>
      <c r="T25" s="64">
        <f>IF(P25&lt;12,0,+SMALL(D25:N25,4))</f>
        <v>0</v>
      </c>
      <c r="U25" s="64">
        <f>IF(EXCLUS=4,O25-Q25-R25-S25-T25,IF(EXCLUS=3,O25-Q25-R25-S25,IF(EXCLUS=2,O25-Q25-R25,IF(EXCLUS=1,O25-Q25))))</f>
        <v>11</v>
      </c>
      <c r="V25" s="64">
        <f>+IF(+COUNT(D25:N25)&gt;0,RANK(U25,$U$8:$U$32,0),"")</f>
        <v>18</v>
      </c>
      <c r="W25" s="66" t="str">
        <f>IF(P25&gt;MAXCOMPET-1,1,"")</f>
        <v/>
      </c>
    </row>
    <row r="26" spans="1:23">
      <c r="A26" s="60" t="s">
        <v>58</v>
      </c>
      <c r="B26" s="61" t="s">
        <v>81</v>
      </c>
      <c r="C26" s="62" t="s">
        <v>75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4">
        <f>SUM(D26:N26)</f>
        <v>0</v>
      </c>
      <c r="P26" s="65">
        <f>COUNT(D26:N26)</f>
        <v>0</v>
      </c>
      <c r="Q26" s="64">
        <f>IF(P26&lt;9,0,SMALL(D26:N26,1))</f>
        <v>0</v>
      </c>
      <c r="R26" s="64">
        <f>IF(P26&lt;10,0,SMALL(D26:N26,2))</f>
        <v>0</v>
      </c>
      <c r="S26" s="64">
        <f>IF(P26&lt;11,0,SMALL(D26:N26,3))</f>
        <v>0</v>
      </c>
      <c r="T26" s="64">
        <f>IF(P26&lt;12,0,+SMALL(D26:N26,4))</f>
        <v>0</v>
      </c>
      <c r="U26" s="64">
        <f>IF(EXCLUS=4,O26-Q26-R26-S26-T26,IF(EXCLUS=3,O26-Q26-R26-S26,IF(EXCLUS=2,O26-Q26-R26,IF(EXCLUS=1,O26-Q26))))</f>
        <v>0</v>
      </c>
      <c r="V26" s="64" t="str">
        <f>+IF(+COUNT(D26:N26)&gt;0,RANK(U26,$U$8:$U$32,0),"")</f>
        <v/>
      </c>
      <c r="W26" s="66" t="str">
        <f>IF(P26&gt;MAXCOMPET-1,1,"")</f>
        <v/>
      </c>
    </row>
    <row r="27" spans="1:23">
      <c r="A27" s="60"/>
      <c r="B27" s="61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>
        <f>SUM(D27:N27)</f>
        <v>0</v>
      </c>
      <c r="P27" s="65">
        <f>COUNT(D27:N27)</f>
        <v>0</v>
      </c>
      <c r="Q27" s="64">
        <f>IF(P27&lt;9,0,SMALL(D27:N27,1))</f>
        <v>0</v>
      </c>
      <c r="R27" s="64">
        <f>IF(P27&lt;10,0,SMALL(D27:N27,2))</f>
        <v>0</v>
      </c>
      <c r="S27" s="64">
        <f>IF(P27&lt;11,0,SMALL(D27:N27,3))</f>
        <v>0</v>
      </c>
      <c r="T27" s="64">
        <f>IF(P27&lt;12,0,+SMALL(D27:N27,4))</f>
        <v>0</v>
      </c>
      <c r="U27" s="64">
        <f>IF(EXCLUS=4,O27-Q27-R27-S27-T27,IF(EXCLUS=3,O27-Q27-R27-S27,IF(EXCLUS=2,O27-Q27-R27,IF(EXCLUS=1,O27-Q27))))</f>
        <v>0</v>
      </c>
      <c r="V27" s="64" t="str">
        <f>+IF(+COUNT(D27:N27)&gt;0,RANK(U27,$U$8:$U$32,0),"")</f>
        <v/>
      </c>
      <c r="W27" s="66" t="str">
        <f>IF(P27&gt;MAXCOMPET-1,1,"")</f>
        <v/>
      </c>
    </row>
    <row r="28" spans="1:23">
      <c r="A28" s="60"/>
      <c r="B28" s="61"/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4">
        <f>SUM(D28:N28)</f>
        <v>0</v>
      </c>
      <c r="P28" s="65">
        <f>COUNT(D28:N28)</f>
        <v>0</v>
      </c>
      <c r="Q28" s="64">
        <f>IF(P28&lt;9,0,SMALL(D28:N28,1))</f>
        <v>0</v>
      </c>
      <c r="R28" s="64">
        <f>IF(P28&lt;10,0,SMALL(D28:N28,2))</f>
        <v>0</v>
      </c>
      <c r="S28" s="64">
        <f>IF(P28&lt;11,0,SMALL(D28:N28,3))</f>
        <v>0</v>
      </c>
      <c r="T28" s="64">
        <f>IF(P28&lt;12,0,+SMALL(D28:N28,4))</f>
        <v>0</v>
      </c>
      <c r="U28" s="64">
        <f>IF(EXCLUS=4,O28-Q28-R28-S28-T28,IF(EXCLUS=3,O28-Q28-R28-S28,IF(EXCLUS=2,O28-Q28-R28,IF(EXCLUS=1,O28-Q28))))</f>
        <v>0</v>
      </c>
      <c r="V28" s="64" t="str">
        <f>+IF(+COUNT(D28:N28)&gt;0,RANK(U28,$U$8:$U$32,0),"")</f>
        <v/>
      </c>
      <c r="W28" s="66" t="str">
        <f>IF(P28&gt;MAXCOMPET-1,1,"")</f>
        <v/>
      </c>
    </row>
    <row r="29" spans="1:23">
      <c r="A29" s="60"/>
      <c r="B29" s="61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4">
        <f>SUM(D29:N29)</f>
        <v>0</v>
      </c>
      <c r="P29" s="65">
        <f>COUNT(D29:N29)</f>
        <v>0</v>
      </c>
      <c r="Q29" s="64">
        <f>IF(P29&lt;9,0,SMALL(D29:N29,1))</f>
        <v>0</v>
      </c>
      <c r="R29" s="64">
        <f>IF(P29&lt;10,0,SMALL(D29:N29,2))</f>
        <v>0</v>
      </c>
      <c r="S29" s="64">
        <f>IF(P29&lt;11,0,SMALL(D29:N29,3))</f>
        <v>0</v>
      </c>
      <c r="T29" s="64">
        <f>IF(P29&lt;12,0,+SMALL(D29:N29,4))</f>
        <v>0</v>
      </c>
      <c r="U29" s="64">
        <f>IF(EXCLUS=4,O29-Q29-R29-S29-T29,IF(EXCLUS=3,O29-Q29-R29-S29,IF(EXCLUS=2,O29-Q29-R29,IF(EXCLUS=1,O29-Q29))))</f>
        <v>0</v>
      </c>
      <c r="V29" s="64" t="str">
        <f>+IF(+COUNT(D29:N29)&gt;0,RANK(U29,$U$8:$U$32,0),"")</f>
        <v/>
      </c>
      <c r="W29" s="66" t="str">
        <f>IF(P29&gt;MAXCOMPET-1,1,"")</f>
        <v/>
      </c>
    </row>
    <row r="30" spans="1:23">
      <c r="A30" s="60"/>
      <c r="B30" s="61"/>
      <c r="C30" s="62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4">
        <f>SUM(D30:N30)</f>
        <v>0</v>
      </c>
      <c r="P30" s="65">
        <f>COUNT(D30:N30)</f>
        <v>0</v>
      </c>
      <c r="Q30" s="64">
        <f>IF(P30&lt;9,0,SMALL(D30:N30,1))</f>
        <v>0</v>
      </c>
      <c r="R30" s="64">
        <f>IF(P30&lt;10,0,SMALL(D30:N30,2))</f>
        <v>0</v>
      </c>
      <c r="S30" s="64">
        <f>IF(P30&lt;11,0,SMALL(D30:N30,3))</f>
        <v>0</v>
      </c>
      <c r="T30" s="64">
        <f>IF(P30&lt;12,0,+SMALL(D30:N30,4))</f>
        <v>0</v>
      </c>
      <c r="U30" s="64">
        <f>IF(EXCLUS=4,O30-Q30-R30-S30-T30,IF(EXCLUS=3,O30-Q30-R30-S30,IF(EXCLUS=2,O30-Q30-R30,IF(EXCLUS=1,O30-Q30))))</f>
        <v>0</v>
      </c>
      <c r="V30" s="64" t="str">
        <f>+IF(+COUNT(D30:N30)&gt;0,RANK(U30,$U$8:$U$32,0),"")</f>
        <v/>
      </c>
      <c r="W30" s="66" t="str">
        <f>IF(P30&gt;MAXCOMPET-1,1,"")</f>
        <v/>
      </c>
    </row>
    <row r="31" spans="1:23">
      <c r="A31" s="60"/>
      <c r="B31" s="61"/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4">
        <f>SUM(D31:N31)</f>
        <v>0</v>
      </c>
      <c r="P31" s="65">
        <f>COUNT(D31:N31)</f>
        <v>0</v>
      </c>
      <c r="Q31" s="64">
        <f>IF(P31&lt;9,0,SMALL(D31:N31,1))</f>
        <v>0</v>
      </c>
      <c r="R31" s="64">
        <f>IF(P31&lt;10,0,SMALL(D31:N31,2))</f>
        <v>0</v>
      </c>
      <c r="S31" s="64">
        <f>IF(P31&lt;11,0,SMALL(D31:N31,3))</f>
        <v>0</v>
      </c>
      <c r="T31" s="64">
        <f>IF(P31&lt;12,0,+SMALL(D31:N31,4))</f>
        <v>0</v>
      </c>
      <c r="U31" s="64">
        <f>IF(EXCLUS=4,O31-Q31-R31-S31-T31,IF(EXCLUS=3,O31-Q31-R31-S31,IF(EXCLUS=2,O31-Q31-R31,IF(EXCLUS=1,O31-Q31))))</f>
        <v>0</v>
      </c>
      <c r="V31" s="64" t="str">
        <f>+IF(+COUNT(D31:N31)&gt;0,RANK(U31,$U$8:$U$32,0),"")</f>
        <v/>
      </c>
      <c r="W31" s="66" t="str">
        <f>IF(P31&gt;MAXCOMPET-1,1,"")</f>
        <v/>
      </c>
    </row>
    <row r="32" spans="1:23">
      <c r="A32" s="60"/>
      <c r="B32" s="61"/>
      <c r="C32" s="62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4"/>
      <c r="P32" s="64"/>
      <c r="Q32" s="69"/>
      <c r="R32" s="69"/>
      <c r="S32" s="69"/>
      <c r="T32" s="69"/>
      <c r="U32" s="64"/>
      <c r="V32" s="64"/>
      <c r="W32" s="70" t="s">
        <v>10</v>
      </c>
    </row>
    <row r="33" spans="1:23">
      <c r="A33" s="71">
        <f>COUNTIF($A$8:$A$32,"&gt;&lt;")</f>
        <v>19</v>
      </c>
      <c r="B33" s="71">
        <f>COUNTIF($B$8:$B$32,"&gt;&lt;")</f>
        <v>19</v>
      </c>
      <c r="C33" s="71">
        <f>COUNTIF($C$8:$C$32,"&gt;&lt;")</f>
        <v>19</v>
      </c>
      <c r="D33" s="72">
        <f t="shared" ref="D33:N33" si="1">COUNTIF(D$8:D$32,"=0")+COUNTIF(D$8:D$32,"&gt;0")</f>
        <v>11</v>
      </c>
      <c r="E33" s="72">
        <f t="shared" si="1"/>
        <v>12</v>
      </c>
      <c r="F33" s="72">
        <f t="shared" si="1"/>
        <v>12</v>
      </c>
      <c r="G33" s="72">
        <f t="shared" si="1"/>
        <v>16</v>
      </c>
      <c r="H33" s="72">
        <f t="shared" si="1"/>
        <v>8</v>
      </c>
      <c r="I33" s="72">
        <f t="shared" si="1"/>
        <v>14</v>
      </c>
      <c r="J33" s="72">
        <f t="shared" si="1"/>
        <v>12</v>
      </c>
      <c r="K33" s="72">
        <f t="shared" si="1"/>
        <v>14</v>
      </c>
      <c r="L33" s="72">
        <f t="shared" si="1"/>
        <v>10</v>
      </c>
      <c r="M33" s="72">
        <f t="shared" si="1"/>
        <v>0</v>
      </c>
      <c r="N33" s="73">
        <f t="shared" si="1"/>
        <v>0</v>
      </c>
      <c r="O33" s="64"/>
      <c r="P33" s="64"/>
      <c r="Q33" s="69"/>
      <c r="R33" s="69"/>
      <c r="S33" s="69"/>
      <c r="T33" s="69"/>
      <c r="U33" s="64"/>
      <c r="V33" s="64"/>
      <c r="W33" s="70" t="s">
        <v>10</v>
      </c>
    </row>
    <row r="34" spans="1:23">
      <c r="A34" s="74"/>
      <c r="B34" s="75"/>
      <c r="C34" s="76"/>
      <c r="D34" s="77">
        <f t="shared" ref="D34:N34" si="2">IF(D33&gt;0,D33/$A33,0)</f>
        <v>0.57894736842105265</v>
      </c>
      <c r="E34" s="77">
        <f t="shared" si="2"/>
        <v>0.63157894736842102</v>
      </c>
      <c r="F34" s="77">
        <f t="shared" si="2"/>
        <v>0.63157894736842102</v>
      </c>
      <c r="G34" s="77">
        <f t="shared" si="2"/>
        <v>0.84210526315789469</v>
      </c>
      <c r="H34" s="77">
        <f t="shared" si="2"/>
        <v>0.42105263157894735</v>
      </c>
      <c r="I34" s="77">
        <f t="shared" si="2"/>
        <v>0.73684210526315785</v>
      </c>
      <c r="J34" s="77">
        <f t="shared" si="2"/>
        <v>0.63157894736842102</v>
      </c>
      <c r="K34" s="77">
        <f t="shared" si="2"/>
        <v>0.73684210526315785</v>
      </c>
      <c r="L34" s="77">
        <f t="shared" si="2"/>
        <v>0.52631578947368418</v>
      </c>
      <c r="M34" s="77">
        <f t="shared" si="2"/>
        <v>0</v>
      </c>
      <c r="N34" s="77">
        <f t="shared" si="2"/>
        <v>0</v>
      </c>
      <c r="O34" s="64"/>
      <c r="P34" s="64"/>
      <c r="Q34" s="69"/>
      <c r="R34" s="69"/>
      <c r="S34" s="69"/>
      <c r="T34" s="69"/>
      <c r="U34" s="64"/>
      <c r="V34" s="64"/>
      <c r="W34" s="70" t="s">
        <v>10</v>
      </c>
    </row>
    <row r="35" spans="1:23">
      <c r="A35" s="78"/>
      <c r="B35" s="79"/>
      <c r="C35" s="80"/>
      <c r="D35" s="64"/>
      <c r="E35" s="64" t="s">
        <v>10</v>
      </c>
      <c r="F35" s="64"/>
      <c r="G35" s="66" t="s">
        <v>10</v>
      </c>
      <c r="H35" s="64"/>
      <c r="I35" s="64"/>
      <c r="J35" s="64"/>
      <c r="K35" s="64"/>
      <c r="L35" s="64"/>
      <c r="M35" s="64"/>
      <c r="N35" s="64"/>
      <c r="O35" s="64"/>
      <c r="P35" s="64"/>
      <c r="Q35" s="69"/>
      <c r="R35" s="69"/>
      <c r="S35" s="69"/>
      <c r="T35" s="69"/>
      <c r="U35" s="64"/>
      <c r="V35" s="64"/>
      <c r="W35" s="70" t="s">
        <v>10</v>
      </c>
    </row>
    <row r="36" spans="1:23">
      <c r="A36" s="78"/>
      <c r="B36" s="79"/>
      <c r="C36" s="80"/>
      <c r="D36" s="64"/>
      <c r="E36" s="64" t="s">
        <v>10</v>
      </c>
      <c r="F36" s="64"/>
      <c r="G36" s="66" t="s">
        <v>10</v>
      </c>
      <c r="H36" s="64"/>
      <c r="I36" s="64"/>
      <c r="J36" s="64"/>
      <c r="K36" s="64"/>
      <c r="L36" s="64"/>
      <c r="M36" s="64"/>
      <c r="N36" s="81"/>
      <c r="O36" s="64"/>
      <c r="P36" s="64"/>
      <c r="Q36" s="69"/>
      <c r="R36" s="69"/>
      <c r="S36" s="69"/>
      <c r="T36" s="69"/>
      <c r="U36" s="64"/>
      <c r="V36" s="64"/>
      <c r="W36" s="70" t="s">
        <v>10</v>
      </c>
    </row>
    <row r="37" spans="1:23">
      <c r="A37" s="82" t="s">
        <v>82</v>
      </c>
      <c r="B37" s="83" t="s">
        <v>12</v>
      </c>
      <c r="C37" s="84" t="s">
        <v>13</v>
      </c>
      <c r="D37" s="84" t="s">
        <v>14</v>
      </c>
      <c r="E37" s="85"/>
      <c r="F37" s="85"/>
      <c r="G37" s="85"/>
      <c r="H37" s="85"/>
      <c r="I37" s="85"/>
      <c r="J37" s="85"/>
      <c r="K37" s="85"/>
      <c r="L37" s="85"/>
      <c r="M37" s="85"/>
      <c r="N37" s="86"/>
      <c r="O37" s="86"/>
      <c r="P37" s="86"/>
      <c r="Q37" s="86"/>
      <c r="R37" s="86"/>
      <c r="S37" s="86"/>
      <c r="T37" s="86"/>
      <c r="U37" s="86"/>
      <c r="V37" s="86"/>
      <c r="W37" s="70" t="s">
        <v>10</v>
      </c>
    </row>
    <row r="38" spans="1:23" ht="75.75">
      <c r="A38" s="87" t="s">
        <v>83</v>
      </c>
      <c r="B38" s="53" t="s">
        <v>16</v>
      </c>
      <c r="C38" s="54" t="s">
        <v>17</v>
      </c>
      <c r="D38" s="55" t="s">
        <v>18</v>
      </c>
      <c r="E38" s="55" t="s">
        <v>19</v>
      </c>
      <c r="F38" s="55" t="s">
        <v>20</v>
      </c>
      <c r="G38" s="55" t="s">
        <v>21</v>
      </c>
      <c r="H38" s="55" t="s">
        <v>22</v>
      </c>
      <c r="I38" s="55" t="s">
        <v>23</v>
      </c>
      <c r="J38" s="55" t="s">
        <v>24</v>
      </c>
      <c r="K38" s="56" t="s">
        <v>25</v>
      </c>
      <c r="L38" s="55" t="s">
        <v>26</v>
      </c>
      <c r="M38" s="55" t="s">
        <v>27</v>
      </c>
      <c r="N38" s="56" t="s">
        <v>21</v>
      </c>
      <c r="O38" s="57" t="s">
        <v>28</v>
      </c>
      <c r="P38" s="57" t="s">
        <v>29</v>
      </c>
      <c r="Q38" s="57" t="s">
        <v>30</v>
      </c>
      <c r="R38" s="57" t="s">
        <v>31</v>
      </c>
      <c r="S38" s="57" t="s">
        <v>32</v>
      </c>
      <c r="T38" s="57" t="s">
        <v>33</v>
      </c>
      <c r="U38" s="58" t="s">
        <v>34</v>
      </c>
      <c r="V38" s="57" t="s">
        <v>35</v>
      </c>
      <c r="W38" s="57" t="s">
        <v>36</v>
      </c>
    </row>
    <row r="39" spans="1:23">
      <c r="A39" s="60" t="s">
        <v>84</v>
      </c>
      <c r="B39" s="67" t="s">
        <v>85</v>
      </c>
      <c r="C39" s="68" t="s">
        <v>39</v>
      </c>
      <c r="D39" s="63">
        <v>25</v>
      </c>
      <c r="E39" s="63">
        <v>30</v>
      </c>
      <c r="F39" s="63">
        <v>26</v>
      </c>
      <c r="G39" s="63">
        <v>22</v>
      </c>
      <c r="H39" s="63">
        <v>20</v>
      </c>
      <c r="I39" s="63">
        <v>23</v>
      </c>
      <c r="J39" s="63">
        <v>20</v>
      </c>
      <c r="K39" s="63">
        <v>24</v>
      </c>
      <c r="L39" s="63">
        <v>23</v>
      </c>
      <c r="M39" s="63"/>
      <c r="N39" s="63"/>
      <c r="O39" s="64">
        <f>SUM(D39:N39)</f>
        <v>213</v>
      </c>
      <c r="P39" s="65">
        <f>COUNT(D39:N39)</f>
        <v>9</v>
      </c>
      <c r="Q39" s="64">
        <f>IF(P39&lt;9,0,SMALL(D39:N39,1))</f>
        <v>20</v>
      </c>
      <c r="R39" s="64">
        <f>IF(P39&lt;10,0,SMALL(D39:N39,2))</f>
        <v>0</v>
      </c>
      <c r="S39" s="64">
        <f>IF(P39&lt;11,0,SMALL(D39:N39,3))</f>
        <v>0</v>
      </c>
      <c r="T39" s="64">
        <f>IF(P39&lt;12,0,+SMALL(D39:N39,4))</f>
        <v>0</v>
      </c>
      <c r="U39" s="64">
        <f>IF(EXCLUS=4,O39-Q39-R39-S39-T39,IF(EXCLUS=3,O39-Q39-R39-S39,IF(EXCLUS=2,O39-Q39-R39,IF(EXCLUS=1,O39-Q39))))</f>
        <v>193</v>
      </c>
      <c r="V39" s="64">
        <f>+IF(+COUNT(D39:N39)&gt;0,RANK(U39,$U$39:$U$110,0),"")</f>
        <v>1</v>
      </c>
      <c r="W39" s="66">
        <f>IF(P39&gt;MAXCOMPET-1,1,"")</f>
        <v>1</v>
      </c>
    </row>
    <row r="40" spans="1:23">
      <c r="A40" s="60" t="s">
        <v>86</v>
      </c>
      <c r="B40" s="67" t="s">
        <v>87</v>
      </c>
      <c r="C40" s="68" t="s">
        <v>42</v>
      </c>
      <c r="D40" s="63">
        <v>15</v>
      </c>
      <c r="E40" s="63">
        <v>25</v>
      </c>
      <c r="F40" s="63">
        <v>25</v>
      </c>
      <c r="G40" s="63">
        <v>23</v>
      </c>
      <c r="H40" s="63"/>
      <c r="I40" s="63">
        <v>19</v>
      </c>
      <c r="J40" s="63">
        <v>18</v>
      </c>
      <c r="K40" s="63">
        <v>21</v>
      </c>
      <c r="L40" s="63">
        <v>19</v>
      </c>
      <c r="M40" s="63"/>
      <c r="N40" s="63"/>
      <c r="O40" s="64">
        <f>SUM(D40:N40)</f>
        <v>165</v>
      </c>
      <c r="P40" s="65">
        <f>COUNT(D40:N40)</f>
        <v>8</v>
      </c>
      <c r="Q40" s="64">
        <f>IF(P40&lt;9,0,SMALL(D40:N40,1))</f>
        <v>0</v>
      </c>
      <c r="R40" s="64">
        <f>IF(P40&lt;10,0,SMALL(D40:N40,2))</f>
        <v>0</v>
      </c>
      <c r="S40" s="64">
        <f>IF(P40&lt;11,0,SMALL(D40:N40,3))</f>
        <v>0</v>
      </c>
      <c r="T40" s="64">
        <f>IF(P40&lt;12,0,+SMALL(D40:N40,4))</f>
        <v>0</v>
      </c>
      <c r="U40" s="64">
        <f>IF(EXCLUS=4,O40-Q40-R40-S40-T40,IF(EXCLUS=3,O40-Q40-R40-S40,IF(EXCLUS=2,O40-Q40-R40,IF(EXCLUS=1,O40-Q40))))</f>
        <v>165</v>
      </c>
      <c r="V40" s="64">
        <f>+IF(+COUNT(D40:N40)&gt;0,RANK(U40,$U$39:$U$110,0),"")</f>
        <v>2</v>
      </c>
      <c r="W40" s="66">
        <f>IF(P40&gt;MAXCOMPET-1,1,"")</f>
        <v>1</v>
      </c>
    </row>
    <row r="41" spans="1:23">
      <c r="A41" s="60" t="s">
        <v>88</v>
      </c>
      <c r="B41" s="67" t="s">
        <v>89</v>
      </c>
      <c r="C41" s="68" t="s">
        <v>39</v>
      </c>
      <c r="D41" s="63">
        <v>28</v>
      </c>
      <c r="E41" s="63">
        <v>19</v>
      </c>
      <c r="F41" s="63">
        <v>22</v>
      </c>
      <c r="G41" s="63">
        <v>13</v>
      </c>
      <c r="H41" s="63">
        <v>17</v>
      </c>
      <c r="I41" s="63">
        <v>16</v>
      </c>
      <c r="J41" s="63">
        <v>21</v>
      </c>
      <c r="K41" s="63">
        <v>14</v>
      </c>
      <c r="L41" s="63">
        <v>23</v>
      </c>
      <c r="M41" s="63"/>
      <c r="N41" s="63"/>
      <c r="O41" s="64">
        <f>SUM(D41:N41)</f>
        <v>173</v>
      </c>
      <c r="P41" s="65">
        <f>COUNT(D41:N41)</f>
        <v>9</v>
      </c>
      <c r="Q41" s="64">
        <f>IF(P41&lt;9,0,SMALL(D41:N41,1))</f>
        <v>13</v>
      </c>
      <c r="R41" s="64">
        <f>IF(P41&lt;10,0,SMALL(D41:N41,2))</f>
        <v>0</v>
      </c>
      <c r="S41" s="64">
        <f>IF(P41&lt;11,0,SMALL(D41:N41,3))</f>
        <v>0</v>
      </c>
      <c r="T41" s="64">
        <f>IF(P41&lt;12,0,+SMALL(D41:N41,4))</f>
        <v>0</v>
      </c>
      <c r="U41" s="64">
        <f>IF(EXCLUS=4,O41-Q41-R41-S41-T41,IF(EXCLUS=3,O41-Q41-R41-S41,IF(EXCLUS=2,O41-Q41-R41,IF(EXCLUS=1,O41-Q41))))</f>
        <v>160</v>
      </c>
      <c r="V41" s="64">
        <f>+IF(+COUNT(D41:N41)&gt;0,RANK(U41,$U$39:$U$110,0),"")</f>
        <v>3</v>
      </c>
      <c r="W41" s="66">
        <f>IF(P41&gt;MAXCOMPET-1,1,"")</f>
        <v>1</v>
      </c>
    </row>
    <row r="42" spans="1:23">
      <c r="A42" s="60" t="s">
        <v>90</v>
      </c>
      <c r="B42" s="67" t="s">
        <v>91</v>
      </c>
      <c r="C42" s="68" t="s">
        <v>92</v>
      </c>
      <c r="D42" s="63">
        <v>18</v>
      </c>
      <c r="E42" s="63">
        <v>23</v>
      </c>
      <c r="F42" s="63">
        <v>17</v>
      </c>
      <c r="G42" s="63">
        <v>21</v>
      </c>
      <c r="H42" s="63">
        <v>18</v>
      </c>
      <c r="I42" s="63">
        <v>17</v>
      </c>
      <c r="J42" s="63">
        <v>18</v>
      </c>
      <c r="K42" s="63">
        <v>17</v>
      </c>
      <c r="L42" s="63">
        <v>21</v>
      </c>
      <c r="M42" s="63"/>
      <c r="N42" s="63"/>
      <c r="O42" s="64">
        <f>SUM(D42:N42)</f>
        <v>170</v>
      </c>
      <c r="P42" s="65">
        <f>COUNT(D42:N42)</f>
        <v>9</v>
      </c>
      <c r="Q42" s="64">
        <f>IF(P42&lt;9,0,SMALL(D42:N42,1))</f>
        <v>17</v>
      </c>
      <c r="R42" s="64">
        <f>IF(P42&lt;10,0,SMALL(D42:N42,2))</f>
        <v>0</v>
      </c>
      <c r="S42" s="64">
        <f>IF(P42&lt;11,0,SMALL(D42:N42,3))</f>
        <v>0</v>
      </c>
      <c r="T42" s="64">
        <f>IF(P42&lt;12,0,+SMALL(D42:N42,4))</f>
        <v>0</v>
      </c>
      <c r="U42" s="64">
        <f>IF(EXCLUS=4,O42-Q42-R42-S42-T42,IF(EXCLUS=3,O42-Q42-R42-S42,IF(EXCLUS=2,O42-Q42-R42,IF(EXCLUS=1,O42-Q42))))</f>
        <v>153</v>
      </c>
      <c r="V42" s="64">
        <f>+IF(+COUNT(D42:N42)&gt;0,RANK(U42,$U$39:$U$110,0),"")</f>
        <v>4</v>
      </c>
      <c r="W42" s="66">
        <f>IF(P42&gt;MAXCOMPET-1,1,"")</f>
        <v>1</v>
      </c>
    </row>
    <row r="43" spans="1:23">
      <c r="A43" s="60" t="s">
        <v>93</v>
      </c>
      <c r="B43" s="67" t="s">
        <v>94</v>
      </c>
      <c r="C43" s="68" t="s">
        <v>78</v>
      </c>
      <c r="D43" s="63">
        <v>18</v>
      </c>
      <c r="E43" s="63">
        <v>26</v>
      </c>
      <c r="F43" s="63">
        <v>16</v>
      </c>
      <c r="G43" s="63">
        <v>23</v>
      </c>
      <c r="H43" s="63"/>
      <c r="I43" s="63"/>
      <c r="J43" s="63">
        <v>17</v>
      </c>
      <c r="K43" s="63">
        <v>20</v>
      </c>
      <c r="L43" s="63">
        <v>23</v>
      </c>
      <c r="M43" s="63"/>
      <c r="N43" s="63"/>
      <c r="O43" s="64">
        <f>SUM(D43:N43)</f>
        <v>143</v>
      </c>
      <c r="P43" s="65">
        <f>COUNT(D43:N43)</f>
        <v>7</v>
      </c>
      <c r="Q43" s="64">
        <f>IF(P43&lt;9,0,SMALL(D43:N43,1))</f>
        <v>0</v>
      </c>
      <c r="R43" s="64">
        <f>IF(P43&lt;10,0,SMALL(D43:N43,2))</f>
        <v>0</v>
      </c>
      <c r="S43" s="64">
        <f>IF(P43&lt;11,0,SMALL(D43:N43,3))</f>
        <v>0</v>
      </c>
      <c r="T43" s="64">
        <f>IF(P43&lt;12,0,+SMALL(D43:N43,4))</f>
        <v>0</v>
      </c>
      <c r="U43" s="64">
        <f>IF(EXCLUS=4,O43-Q43-R43-S43-T43,IF(EXCLUS=3,O43-Q43-R43-S43,IF(EXCLUS=2,O43-Q43-R43,IF(EXCLUS=1,O43-Q43))))</f>
        <v>143</v>
      </c>
      <c r="V43" s="64">
        <f>+IF(+COUNT(D43:N43)&gt;0,RANK(U43,$U$39:$U$110,0),"")</f>
        <v>5</v>
      </c>
      <c r="W43" s="66" t="str">
        <f>IF(P43&gt;MAXCOMPET-1,1,"")</f>
        <v/>
      </c>
    </row>
    <row r="44" spans="1:23">
      <c r="A44" s="60" t="s">
        <v>95</v>
      </c>
      <c r="B44" s="67" t="s">
        <v>96</v>
      </c>
      <c r="C44" s="68" t="s">
        <v>70</v>
      </c>
      <c r="D44" s="63">
        <v>16</v>
      </c>
      <c r="E44" s="63">
        <v>11</v>
      </c>
      <c r="F44" s="63"/>
      <c r="G44" s="63">
        <v>15</v>
      </c>
      <c r="H44" s="63">
        <v>16</v>
      </c>
      <c r="I44" s="63">
        <v>13</v>
      </c>
      <c r="J44" s="63">
        <v>22</v>
      </c>
      <c r="K44" s="63">
        <v>18</v>
      </c>
      <c r="L44" s="63">
        <v>15</v>
      </c>
      <c r="M44" s="63"/>
      <c r="N44" s="63"/>
      <c r="O44" s="64">
        <f>SUM(D44:N44)</f>
        <v>126</v>
      </c>
      <c r="P44" s="65">
        <f>COUNT(D44:N44)</f>
        <v>8</v>
      </c>
      <c r="Q44" s="64">
        <f>IF(P44&lt;9,0,SMALL(D44:N44,1))</f>
        <v>0</v>
      </c>
      <c r="R44" s="64">
        <f>IF(P44&lt;10,0,SMALL(D44:N44,2))</f>
        <v>0</v>
      </c>
      <c r="S44" s="64">
        <f>IF(P44&lt;11,0,SMALL(D44:N44,3))</f>
        <v>0</v>
      </c>
      <c r="T44" s="64">
        <f>IF(P44&lt;12,0,+SMALL(D44:N44,4))</f>
        <v>0</v>
      </c>
      <c r="U44" s="64">
        <f>IF(EXCLUS=4,O44-Q44-R44-S44-T44,IF(EXCLUS=3,O44-Q44-R44-S44,IF(EXCLUS=2,O44-Q44-R44,IF(EXCLUS=1,O44-Q44))))</f>
        <v>126</v>
      </c>
      <c r="V44" s="64">
        <f>+IF(+COUNT(D44:N44)&gt;0,RANK(U44,$U$39:$U$110,0),"")</f>
        <v>6</v>
      </c>
      <c r="W44" s="66">
        <f>IF(P44&gt;MAXCOMPET-1,1,"")</f>
        <v>1</v>
      </c>
    </row>
    <row r="45" spans="1:23">
      <c r="A45" s="60" t="s">
        <v>97</v>
      </c>
      <c r="B45" s="67" t="s">
        <v>98</v>
      </c>
      <c r="C45" s="68" t="s">
        <v>70</v>
      </c>
      <c r="D45" s="63">
        <v>12</v>
      </c>
      <c r="E45" s="63">
        <v>15</v>
      </c>
      <c r="F45" s="63">
        <v>10</v>
      </c>
      <c r="G45" s="63">
        <v>17</v>
      </c>
      <c r="H45" s="63">
        <v>11</v>
      </c>
      <c r="I45" s="63"/>
      <c r="J45" s="63">
        <v>12</v>
      </c>
      <c r="K45" s="63">
        <v>19</v>
      </c>
      <c r="L45" s="63">
        <v>16</v>
      </c>
      <c r="M45" s="63"/>
      <c r="N45" s="63"/>
      <c r="O45" s="64">
        <f>SUM(D45:N45)</f>
        <v>112</v>
      </c>
      <c r="P45" s="65">
        <f>COUNT(D45:N45)</f>
        <v>8</v>
      </c>
      <c r="Q45" s="64">
        <f>IF(P45&lt;9,0,SMALL(D45:N45,1))</f>
        <v>0</v>
      </c>
      <c r="R45" s="64">
        <f>IF(P45&lt;10,0,SMALL(D45:N45,2))</f>
        <v>0</v>
      </c>
      <c r="S45" s="64">
        <f>IF(P45&lt;11,0,SMALL(D45:N45,3))</f>
        <v>0</v>
      </c>
      <c r="T45" s="64">
        <f>IF(P45&lt;12,0,+SMALL(D45:N45,4))</f>
        <v>0</v>
      </c>
      <c r="U45" s="64">
        <f>IF(EXCLUS=4,O45-Q45-R45-S45-T45,IF(EXCLUS=3,O45-Q45-R45-S45,IF(EXCLUS=2,O45-Q45-R45,IF(EXCLUS=1,O45-Q45))))</f>
        <v>112</v>
      </c>
      <c r="V45" s="64">
        <f>+IF(+COUNT(D45:N45)&gt;0,RANK(U45,$U$39:$U$110,0),"")</f>
        <v>7</v>
      </c>
      <c r="W45" s="66">
        <f>IF(P45&gt;MAXCOMPET-1,1,"")</f>
        <v>1</v>
      </c>
    </row>
    <row r="46" spans="1:23">
      <c r="A46" s="60" t="s">
        <v>99</v>
      </c>
      <c r="B46" s="67" t="s">
        <v>100</v>
      </c>
      <c r="C46" s="68" t="s">
        <v>42</v>
      </c>
      <c r="D46" s="63">
        <v>14</v>
      </c>
      <c r="E46" s="63">
        <v>17</v>
      </c>
      <c r="F46" s="63">
        <v>13</v>
      </c>
      <c r="G46" s="63">
        <v>18</v>
      </c>
      <c r="H46" s="63"/>
      <c r="I46" s="63">
        <v>17</v>
      </c>
      <c r="J46" s="63">
        <v>17</v>
      </c>
      <c r="K46" s="63">
        <v>11</v>
      </c>
      <c r="L46" s="63"/>
      <c r="M46" s="63"/>
      <c r="N46" s="63"/>
      <c r="O46" s="64">
        <f>SUM(D46:N46)</f>
        <v>107</v>
      </c>
      <c r="P46" s="65">
        <f>COUNT(D46:N46)</f>
        <v>7</v>
      </c>
      <c r="Q46" s="64">
        <f>IF(P46&lt;9,0,SMALL(D46:N46,1))</f>
        <v>0</v>
      </c>
      <c r="R46" s="64">
        <f>IF(P46&lt;10,0,SMALL(D46:N46,2))</f>
        <v>0</v>
      </c>
      <c r="S46" s="64">
        <f>IF(P46&lt;11,0,SMALL(D46:N46,3))</f>
        <v>0</v>
      </c>
      <c r="T46" s="64">
        <f>IF(P46&lt;12,0,+SMALL(D46:N46,4))</f>
        <v>0</v>
      </c>
      <c r="U46" s="64">
        <f>IF(EXCLUS=4,O46-Q46-R46-S46-T46,IF(EXCLUS=3,O46-Q46-R46-S46,IF(EXCLUS=2,O46-Q46-R46,IF(EXCLUS=1,O46-Q46))))</f>
        <v>107</v>
      </c>
      <c r="V46" s="64">
        <f>+IF(+COUNT(D46:N46)&gt;0,RANK(U46,$U$39:$U$110,0),"")</f>
        <v>8</v>
      </c>
      <c r="W46" s="66" t="str">
        <f>IF(P46&gt;MAXCOMPET-1,1,"")</f>
        <v/>
      </c>
    </row>
    <row r="47" spans="1:23">
      <c r="A47" s="60" t="s">
        <v>101</v>
      </c>
      <c r="B47" s="67" t="s">
        <v>102</v>
      </c>
      <c r="C47" s="68" t="s">
        <v>53</v>
      </c>
      <c r="D47" s="63">
        <v>11</v>
      </c>
      <c r="E47" s="63">
        <v>16</v>
      </c>
      <c r="F47" s="63">
        <v>14</v>
      </c>
      <c r="G47" s="63">
        <v>15</v>
      </c>
      <c r="H47" s="63"/>
      <c r="I47" s="63">
        <v>11</v>
      </c>
      <c r="J47" s="63">
        <v>9</v>
      </c>
      <c r="K47" s="63">
        <v>13</v>
      </c>
      <c r="L47" s="63">
        <v>17</v>
      </c>
      <c r="M47" s="63"/>
      <c r="N47" s="63"/>
      <c r="O47" s="64">
        <f>SUM(D47:N47)</f>
        <v>106</v>
      </c>
      <c r="P47" s="65">
        <f>COUNT(D47:N47)</f>
        <v>8</v>
      </c>
      <c r="Q47" s="64">
        <f>IF(P47&lt;9,0,SMALL(D47:N47,1))</f>
        <v>0</v>
      </c>
      <c r="R47" s="64">
        <f>IF(P47&lt;10,0,SMALL(D47:N47,2))</f>
        <v>0</v>
      </c>
      <c r="S47" s="64">
        <f>IF(P47&lt;11,0,SMALL(D47:N47,3))</f>
        <v>0</v>
      </c>
      <c r="T47" s="64">
        <f>IF(P47&lt;12,0,+SMALL(D47:N47,4))</f>
        <v>0</v>
      </c>
      <c r="U47" s="64">
        <f>IF(EXCLUS=4,O47-Q47-R47-S47-T47,IF(EXCLUS=3,O47-Q47-R47-S47,IF(EXCLUS=2,O47-Q47-R47,IF(EXCLUS=1,O47-Q47))))</f>
        <v>106</v>
      </c>
      <c r="V47" s="64">
        <f>+IF(+COUNT(D47:N47)&gt;0,RANK(U47,$U$39:$U$110,0),"")</f>
        <v>9</v>
      </c>
      <c r="W47" s="66">
        <f>IF(P47&gt;MAXCOMPET-1,1,"")</f>
        <v>1</v>
      </c>
    </row>
    <row r="48" spans="1:23">
      <c r="A48" s="60" t="s">
        <v>103</v>
      </c>
      <c r="B48" s="67" t="s">
        <v>104</v>
      </c>
      <c r="C48" s="68" t="s">
        <v>70</v>
      </c>
      <c r="D48" s="63">
        <v>12</v>
      </c>
      <c r="E48" s="63">
        <v>16</v>
      </c>
      <c r="F48" s="63">
        <v>14</v>
      </c>
      <c r="G48" s="63">
        <v>10</v>
      </c>
      <c r="H48" s="63">
        <v>9</v>
      </c>
      <c r="I48" s="63">
        <v>12</v>
      </c>
      <c r="J48" s="63">
        <v>16</v>
      </c>
      <c r="K48" s="63">
        <v>15</v>
      </c>
      <c r="L48" s="63">
        <v>10</v>
      </c>
      <c r="M48" s="63"/>
      <c r="N48" s="63"/>
      <c r="O48" s="64">
        <f>SUM(D48:N48)</f>
        <v>114</v>
      </c>
      <c r="P48" s="65">
        <f>COUNT(D48:N48)</f>
        <v>9</v>
      </c>
      <c r="Q48" s="64">
        <f>IF(P48&lt;9,0,SMALL(D48:N48,1))</f>
        <v>9</v>
      </c>
      <c r="R48" s="64">
        <f>IF(P48&lt;10,0,SMALL(D48:N48,2))</f>
        <v>0</v>
      </c>
      <c r="S48" s="64">
        <f>IF(P48&lt;11,0,SMALL(D48:N48,3))</f>
        <v>0</v>
      </c>
      <c r="T48" s="64">
        <f>IF(P48&lt;12,0,+SMALL(D48:N48,4))</f>
        <v>0</v>
      </c>
      <c r="U48" s="64">
        <f>IF(EXCLUS=4,O48-Q48-R48-S48-T48,IF(EXCLUS=3,O48-Q48-R48-S48,IF(EXCLUS=2,O48-Q48-R48,IF(EXCLUS=1,O48-Q48))))</f>
        <v>105</v>
      </c>
      <c r="V48" s="64">
        <f>+IF(+COUNT(D48:N48)&gt;0,RANK(U48,$U$39:$U$110,0),"")</f>
        <v>10</v>
      </c>
      <c r="W48" s="66">
        <f>IF(P48&gt;MAXCOMPET-1,1,"")</f>
        <v>1</v>
      </c>
    </row>
    <row r="49" spans="1:23">
      <c r="A49" s="60" t="s">
        <v>105</v>
      </c>
      <c r="B49" s="67" t="s">
        <v>106</v>
      </c>
      <c r="C49" s="68" t="s">
        <v>53</v>
      </c>
      <c r="D49" s="63">
        <v>16</v>
      </c>
      <c r="E49" s="63">
        <v>18</v>
      </c>
      <c r="F49" s="63">
        <v>6</v>
      </c>
      <c r="G49" s="63">
        <v>17</v>
      </c>
      <c r="H49" s="63"/>
      <c r="I49" s="63">
        <v>11</v>
      </c>
      <c r="J49" s="63">
        <v>10</v>
      </c>
      <c r="K49" s="63">
        <v>10</v>
      </c>
      <c r="L49" s="63">
        <v>14</v>
      </c>
      <c r="M49" s="63"/>
      <c r="N49" s="63"/>
      <c r="O49" s="64">
        <f>SUM(D49:N49)</f>
        <v>102</v>
      </c>
      <c r="P49" s="65">
        <f>COUNT(D49:N49)</f>
        <v>8</v>
      </c>
      <c r="Q49" s="64">
        <f>IF(P49&lt;9,0,SMALL(D49:N49,1))</f>
        <v>0</v>
      </c>
      <c r="R49" s="64">
        <f>IF(P49&lt;10,0,SMALL(D49:N49,2))</f>
        <v>0</v>
      </c>
      <c r="S49" s="64">
        <f>IF(P49&lt;11,0,SMALL(D49:N49,3))</f>
        <v>0</v>
      </c>
      <c r="T49" s="64">
        <f>IF(P49&lt;12,0,+SMALL(D49:N49,4))</f>
        <v>0</v>
      </c>
      <c r="U49" s="64">
        <f>IF(EXCLUS=4,O49-Q49-R49-S49-T49,IF(EXCLUS=3,O49-Q49-R49-S49,IF(EXCLUS=2,O49-Q49-R49,IF(EXCLUS=1,O49-Q49))))</f>
        <v>102</v>
      </c>
      <c r="V49" s="64">
        <f>+IF(+COUNT(D49:N49)&gt;0,RANK(U49,$U$39:$U$110,0),"")</f>
        <v>11</v>
      </c>
      <c r="W49" s="66">
        <f>IF(P49&gt;MAXCOMPET-1,1,"")</f>
        <v>1</v>
      </c>
    </row>
    <row r="50" spans="1:23">
      <c r="A50" s="60" t="s">
        <v>107</v>
      </c>
      <c r="B50" s="67" t="s">
        <v>87</v>
      </c>
      <c r="C50" s="68" t="s">
        <v>39</v>
      </c>
      <c r="D50" s="63">
        <v>19</v>
      </c>
      <c r="E50" s="63"/>
      <c r="F50" s="63">
        <v>16</v>
      </c>
      <c r="G50" s="63">
        <v>21</v>
      </c>
      <c r="H50" s="63">
        <v>16</v>
      </c>
      <c r="I50" s="63">
        <v>14</v>
      </c>
      <c r="J50" s="63"/>
      <c r="K50" s="63">
        <v>16</v>
      </c>
      <c r="L50" s="63"/>
      <c r="M50" s="63"/>
      <c r="N50" s="63"/>
      <c r="O50" s="64">
        <f>SUM(D50:N50)</f>
        <v>102</v>
      </c>
      <c r="P50" s="65">
        <f>COUNT(D50:N50)</f>
        <v>6</v>
      </c>
      <c r="Q50" s="64">
        <f>IF(P50&lt;9,0,SMALL(D50:N50,1))</f>
        <v>0</v>
      </c>
      <c r="R50" s="64">
        <f>IF(P50&lt;10,0,SMALL(D50:N50,2))</f>
        <v>0</v>
      </c>
      <c r="S50" s="64">
        <f>IF(P50&lt;11,0,SMALL(D50:N50,3))</f>
        <v>0</v>
      </c>
      <c r="T50" s="64">
        <f>IF(P50&lt;12,0,+SMALL(D50:N50,4))</f>
        <v>0</v>
      </c>
      <c r="U50" s="64">
        <f>IF(EXCLUS=4,O50-Q50-R50-S50-T50,IF(EXCLUS=3,O50-Q50-R50-S50,IF(EXCLUS=2,O50-Q50-R50,IF(EXCLUS=1,O50-Q50))))</f>
        <v>102</v>
      </c>
      <c r="V50" s="64">
        <f>+IF(+COUNT(D50:N50)&gt;0,RANK(U50,$U$39:$U$110,0),"")</f>
        <v>11</v>
      </c>
      <c r="W50" s="66" t="str">
        <f>IF(P50&gt;MAXCOMPET-1,1,"")</f>
        <v/>
      </c>
    </row>
    <row r="51" spans="1:23">
      <c r="A51" s="60" t="s">
        <v>108</v>
      </c>
      <c r="B51" s="67" t="s">
        <v>109</v>
      </c>
      <c r="C51" s="68" t="s">
        <v>110</v>
      </c>
      <c r="D51" s="63">
        <v>12</v>
      </c>
      <c r="E51" s="63">
        <v>18</v>
      </c>
      <c r="F51" s="63">
        <v>3</v>
      </c>
      <c r="G51" s="63">
        <v>8</v>
      </c>
      <c r="H51" s="63">
        <v>16</v>
      </c>
      <c r="I51" s="63">
        <v>14</v>
      </c>
      <c r="J51" s="63">
        <v>13</v>
      </c>
      <c r="K51" s="63">
        <v>15</v>
      </c>
      <c r="L51" s="63"/>
      <c r="M51" s="63"/>
      <c r="N51" s="63"/>
      <c r="O51" s="64">
        <f>SUM(D51:N51)</f>
        <v>99</v>
      </c>
      <c r="P51" s="65">
        <f>COUNT(D51:N51)</f>
        <v>8</v>
      </c>
      <c r="Q51" s="64">
        <f>IF(P51&lt;9,0,SMALL(D51:N51,1))</f>
        <v>0</v>
      </c>
      <c r="R51" s="64">
        <f>IF(P51&lt;10,0,SMALL(D51:N51,2))</f>
        <v>0</v>
      </c>
      <c r="S51" s="64">
        <f>IF(P51&lt;11,0,SMALL(D51:N51,3))</f>
        <v>0</v>
      </c>
      <c r="T51" s="64">
        <f>IF(P51&lt;12,0,+SMALL(D51:N51,4))</f>
        <v>0</v>
      </c>
      <c r="U51" s="64">
        <f>IF(EXCLUS=4,O51-Q51-R51-S51-T51,IF(EXCLUS=3,O51-Q51-R51-S51,IF(EXCLUS=2,O51-Q51-R51,IF(EXCLUS=1,O51-Q51))))</f>
        <v>99</v>
      </c>
      <c r="V51" s="64">
        <f>+IF(+COUNT(D51:N51)&gt;0,RANK(U51,$U$39:$U$110,0),"")</f>
        <v>13</v>
      </c>
      <c r="W51" s="66">
        <f>IF(P51&gt;MAXCOMPET-1,1,"")</f>
        <v>1</v>
      </c>
    </row>
    <row r="52" spans="1:23">
      <c r="A52" s="60" t="s">
        <v>111</v>
      </c>
      <c r="B52" s="67" t="s">
        <v>112</v>
      </c>
      <c r="C52" s="68" t="s">
        <v>113</v>
      </c>
      <c r="D52" s="63">
        <v>7</v>
      </c>
      <c r="E52" s="63">
        <v>18</v>
      </c>
      <c r="F52" s="63">
        <v>9</v>
      </c>
      <c r="G52" s="63">
        <v>17</v>
      </c>
      <c r="H52" s="63"/>
      <c r="I52" s="63"/>
      <c r="J52" s="63">
        <v>17</v>
      </c>
      <c r="K52" s="63">
        <v>16</v>
      </c>
      <c r="L52" s="63">
        <v>14</v>
      </c>
      <c r="M52" s="63"/>
      <c r="N52" s="63"/>
      <c r="O52" s="64">
        <f>SUM(D52:N52)</f>
        <v>98</v>
      </c>
      <c r="P52" s="65">
        <f>COUNT(D52:N52)</f>
        <v>7</v>
      </c>
      <c r="Q52" s="64">
        <f>IF(P52&lt;9,0,SMALL(D52:N52,1))</f>
        <v>0</v>
      </c>
      <c r="R52" s="64">
        <f>IF(P52&lt;10,0,SMALL(D52:N52,2))</f>
        <v>0</v>
      </c>
      <c r="S52" s="64">
        <f>IF(P52&lt;11,0,SMALL(D52:N52,3))</f>
        <v>0</v>
      </c>
      <c r="T52" s="64">
        <f>IF(P52&lt;12,0,+SMALL(D52:N52,4))</f>
        <v>0</v>
      </c>
      <c r="U52" s="64">
        <f>IF(EXCLUS=4,O52-Q52-R52-S52-T52,IF(EXCLUS=3,O52-Q52-R52-S52,IF(EXCLUS=2,O52-Q52-R52,IF(EXCLUS=1,O52-Q52))))</f>
        <v>98</v>
      </c>
      <c r="V52" s="64">
        <f>+IF(+COUNT(D52:N52)&gt;0,RANK(U52,$U$39:$U$110,0),"")</f>
        <v>14</v>
      </c>
      <c r="W52" s="66" t="str">
        <f>IF(P52&gt;MAXCOMPET-1,1,"")</f>
        <v/>
      </c>
    </row>
    <row r="53" spans="1:23">
      <c r="A53" s="60" t="s">
        <v>114</v>
      </c>
      <c r="B53" s="67" t="s">
        <v>49</v>
      </c>
      <c r="C53" s="68" t="s">
        <v>70</v>
      </c>
      <c r="D53" s="63"/>
      <c r="E53" s="63">
        <v>8</v>
      </c>
      <c r="F53" s="63">
        <v>17</v>
      </c>
      <c r="G53" s="63">
        <v>17</v>
      </c>
      <c r="H53" s="63">
        <v>13</v>
      </c>
      <c r="I53" s="63">
        <v>9</v>
      </c>
      <c r="J53" s="63">
        <v>14</v>
      </c>
      <c r="K53" s="63"/>
      <c r="L53" s="63">
        <v>16</v>
      </c>
      <c r="M53" s="63"/>
      <c r="N53" s="63"/>
      <c r="O53" s="64">
        <f>SUM(D53:N53)</f>
        <v>94</v>
      </c>
      <c r="P53" s="65">
        <f>COUNT(D53:N53)</f>
        <v>7</v>
      </c>
      <c r="Q53" s="64">
        <f>IF(P53&lt;9,0,SMALL(D53:N53,1))</f>
        <v>0</v>
      </c>
      <c r="R53" s="64">
        <f>IF(P53&lt;10,0,SMALL(D53:N53,2))</f>
        <v>0</v>
      </c>
      <c r="S53" s="64">
        <f>IF(P53&lt;11,0,SMALL(D53:N53,3))</f>
        <v>0</v>
      </c>
      <c r="T53" s="64">
        <f>IF(P53&lt;12,0,+SMALL(D53:N53,4))</f>
        <v>0</v>
      </c>
      <c r="U53" s="64">
        <f>IF(EXCLUS=4,O53-Q53-R53-S53-T53,IF(EXCLUS=3,O53-Q53-R53-S53,IF(EXCLUS=2,O53-Q53-R53,IF(EXCLUS=1,O53-Q53))))</f>
        <v>94</v>
      </c>
      <c r="V53" s="64">
        <f>+IF(+COUNT(D53:N53)&gt;0,RANK(U53,$U$39:$U$110,0),"")</f>
        <v>15</v>
      </c>
      <c r="W53" s="66" t="str">
        <f>IF(P53&gt;MAXCOMPET-1,1,"")</f>
        <v/>
      </c>
    </row>
    <row r="54" spans="1:23">
      <c r="A54" s="60" t="s">
        <v>115</v>
      </c>
      <c r="B54" s="67" t="s">
        <v>116</v>
      </c>
      <c r="C54" s="68" t="s">
        <v>78</v>
      </c>
      <c r="D54" s="63">
        <v>12</v>
      </c>
      <c r="E54" s="63">
        <v>13</v>
      </c>
      <c r="F54" s="63">
        <v>7</v>
      </c>
      <c r="G54" s="63">
        <v>15</v>
      </c>
      <c r="H54" s="63"/>
      <c r="I54" s="63">
        <v>9</v>
      </c>
      <c r="J54" s="63">
        <v>16</v>
      </c>
      <c r="K54" s="63">
        <v>14</v>
      </c>
      <c r="L54" s="63">
        <v>8</v>
      </c>
      <c r="M54" s="63"/>
      <c r="N54" s="63"/>
      <c r="O54" s="64">
        <f>SUM(D54:N54)</f>
        <v>94</v>
      </c>
      <c r="P54" s="65">
        <f>COUNT(D54:N54)</f>
        <v>8</v>
      </c>
      <c r="Q54" s="64">
        <f>IF(P54&lt;9,0,SMALL(D54:N54,1))</f>
        <v>0</v>
      </c>
      <c r="R54" s="64">
        <f>IF(P54&lt;10,0,SMALL(D54:N54,2))</f>
        <v>0</v>
      </c>
      <c r="S54" s="64">
        <f>IF(P54&lt;11,0,SMALL(D54:N54,3))</f>
        <v>0</v>
      </c>
      <c r="T54" s="64">
        <f>IF(P54&lt;12,0,+SMALL(D54:N54,4))</f>
        <v>0</v>
      </c>
      <c r="U54" s="64">
        <f>IF(EXCLUS=4,O54-Q54-R54-S54-T54,IF(EXCLUS=3,O54-Q54-R54-S54,IF(EXCLUS=2,O54-Q54-R54,IF(EXCLUS=1,O54-Q54))))</f>
        <v>94</v>
      </c>
      <c r="V54" s="64">
        <f>+IF(+COUNT(D54:N54)&gt;0,RANK(U54,$U$39:$U$110,0),"")</f>
        <v>15</v>
      </c>
      <c r="W54" s="66">
        <f>IF(P54&gt;MAXCOMPET-1,1,"")</f>
        <v>1</v>
      </c>
    </row>
    <row r="55" spans="1:23">
      <c r="A55" s="60" t="s">
        <v>117</v>
      </c>
      <c r="B55" s="67" t="s">
        <v>106</v>
      </c>
      <c r="C55" s="68" t="s">
        <v>47</v>
      </c>
      <c r="D55" s="63"/>
      <c r="E55" s="63">
        <v>15</v>
      </c>
      <c r="F55" s="63">
        <v>12</v>
      </c>
      <c r="G55" s="63"/>
      <c r="H55" s="63"/>
      <c r="I55" s="63">
        <v>9</v>
      </c>
      <c r="J55" s="63">
        <v>23</v>
      </c>
      <c r="K55" s="63">
        <v>14</v>
      </c>
      <c r="L55" s="63">
        <v>18</v>
      </c>
      <c r="M55" s="63"/>
      <c r="N55" s="63"/>
      <c r="O55" s="64">
        <f>SUM(D55:N55)</f>
        <v>91</v>
      </c>
      <c r="P55" s="65">
        <f>COUNT(D55:N55)</f>
        <v>6</v>
      </c>
      <c r="Q55" s="64">
        <f>IF(P55&lt;9,0,SMALL(D55:N55,1))</f>
        <v>0</v>
      </c>
      <c r="R55" s="64">
        <f>IF(P55&lt;10,0,SMALL(D55:N55,2))</f>
        <v>0</v>
      </c>
      <c r="S55" s="64">
        <f>IF(P55&lt;11,0,SMALL(D55:N55,3))</f>
        <v>0</v>
      </c>
      <c r="T55" s="64">
        <f>IF(P55&lt;12,0,+SMALL(D55:N55,4))</f>
        <v>0</v>
      </c>
      <c r="U55" s="64">
        <f>IF(EXCLUS=4,O55-Q55-R55-S55-T55,IF(EXCLUS=3,O55-Q55-R55-S55,IF(EXCLUS=2,O55-Q55-R55,IF(EXCLUS=1,O55-Q55))))</f>
        <v>91</v>
      </c>
      <c r="V55" s="64">
        <f>+IF(+COUNT(D55:N55)&gt;0,RANK(U55,$U$39:$U$110,0),"")</f>
        <v>17</v>
      </c>
      <c r="W55" s="66" t="str">
        <f>IF(P55&gt;MAXCOMPET-1,1,"")</f>
        <v/>
      </c>
    </row>
    <row r="56" spans="1:23">
      <c r="A56" s="60" t="s">
        <v>118</v>
      </c>
      <c r="B56" s="67" t="s">
        <v>98</v>
      </c>
      <c r="C56" s="68" t="s">
        <v>78</v>
      </c>
      <c r="D56" s="63">
        <v>8</v>
      </c>
      <c r="E56" s="63">
        <v>18</v>
      </c>
      <c r="F56" s="63">
        <v>15</v>
      </c>
      <c r="G56" s="63">
        <v>13</v>
      </c>
      <c r="H56" s="63"/>
      <c r="I56" s="63">
        <v>8</v>
      </c>
      <c r="J56" s="63"/>
      <c r="K56" s="63">
        <v>14</v>
      </c>
      <c r="L56" s="63">
        <v>12</v>
      </c>
      <c r="M56" s="63"/>
      <c r="N56" s="63"/>
      <c r="O56" s="64">
        <f>SUM(D56:N56)</f>
        <v>88</v>
      </c>
      <c r="P56" s="65">
        <f>COUNT(D56:N56)</f>
        <v>7</v>
      </c>
      <c r="Q56" s="64">
        <f>IF(P56&lt;9,0,SMALL(D56:N56,1))</f>
        <v>0</v>
      </c>
      <c r="R56" s="64">
        <f>IF(P56&lt;10,0,SMALL(D56:N56,2))</f>
        <v>0</v>
      </c>
      <c r="S56" s="64">
        <f>IF(P56&lt;11,0,SMALL(D56:N56,3))</f>
        <v>0</v>
      </c>
      <c r="T56" s="64">
        <f>IF(P56&lt;12,0,+SMALL(D56:N56,4))</f>
        <v>0</v>
      </c>
      <c r="U56" s="64">
        <f>IF(EXCLUS=4,O56-Q56-R56-S56-T56,IF(EXCLUS=3,O56-Q56-R56-S56,IF(EXCLUS=2,O56-Q56-R56,IF(EXCLUS=1,O56-Q56))))</f>
        <v>88</v>
      </c>
      <c r="V56" s="64">
        <f>+IF(+COUNT(D56:N56)&gt;0,RANK(U56,$U$39:$U$110,0),"")</f>
        <v>18</v>
      </c>
      <c r="W56" s="66" t="str">
        <f>IF(P56&gt;MAXCOMPET-1,1,"")</f>
        <v/>
      </c>
    </row>
    <row r="57" spans="1:23">
      <c r="A57" s="60" t="s">
        <v>119</v>
      </c>
      <c r="B57" s="67" t="s">
        <v>91</v>
      </c>
      <c r="C57" s="68" t="s">
        <v>39</v>
      </c>
      <c r="D57" s="63">
        <v>8</v>
      </c>
      <c r="E57" s="63"/>
      <c r="F57" s="63">
        <v>12</v>
      </c>
      <c r="G57" s="63">
        <v>11</v>
      </c>
      <c r="H57" s="63">
        <v>9</v>
      </c>
      <c r="I57" s="63">
        <v>9</v>
      </c>
      <c r="J57" s="63">
        <v>8</v>
      </c>
      <c r="K57" s="63">
        <v>14</v>
      </c>
      <c r="L57" s="63">
        <v>13</v>
      </c>
      <c r="M57" s="63"/>
      <c r="N57" s="63"/>
      <c r="O57" s="64">
        <f>SUM(D57:N57)</f>
        <v>84</v>
      </c>
      <c r="P57" s="65">
        <f>COUNT(D57:N57)</f>
        <v>8</v>
      </c>
      <c r="Q57" s="64">
        <f>IF(P57&lt;9,0,SMALL(D57:N57,1))</f>
        <v>0</v>
      </c>
      <c r="R57" s="64">
        <f>IF(P57&lt;10,0,SMALL(D57:N57,2))</f>
        <v>0</v>
      </c>
      <c r="S57" s="64">
        <f>IF(P57&lt;11,0,SMALL(D57:N57,3))</f>
        <v>0</v>
      </c>
      <c r="T57" s="64">
        <f>IF(P57&lt;12,0,+SMALL(D57:N57,4))</f>
        <v>0</v>
      </c>
      <c r="U57" s="64">
        <f>IF(EXCLUS=4,O57-Q57-R57-S57-T57,IF(EXCLUS=3,O57-Q57-R57-S57,IF(EXCLUS=2,O57-Q57-R57,IF(EXCLUS=1,O57-Q57))))</f>
        <v>84</v>
      </c>
      <c r="V57" s="64">
        <f>+IF(+COUNT(D57:N57)&gt;0,RANK(U57,$U$39:$U$110,0),"")</f>
        <v>19</v>
      </c>
      <c r="W57" s="66">
        <f>IF(P57&gt;MAXCOMPET-1,1,"")</f>
        <v>1</v>
      </c>
    </row>
    <row r="58" spans="1:23">
      <c r="A58" s="60" t="s">
        <v>120</v>
      </c>
      <c r="B58" s="67" t="s">
        <v>91</v>
      </c>
      <c r="C58" s="68" t="s">
        <v>42</v>
      </c>
      <c r="D58" s="63">
        <v>19</v>
      </c>
      <c r="E58" s="63">
        <v>14</v>
      </c>
      <c r="F58" s="63"/>
      <c r="G58" s="63">
        <v>16</v>
      </c>
      <c r="H58" s="63"/>
      <c r="I58" s="63">
        <v>15</v>
      </c>
      <c r="J58" s="63"/>
      <c r="K58" s="63">
        <v>12</v>
      </c>
      <c r="L58" s="63">
        <v>8</v>
      </c>
      <c r="M58" s="63"/>
      <c r="N58" s="63"/>
      <c r="O58" s="64">
        <f>SUM(D58:N58)</f>
        <v>84</v>
      </c>
      <c r="P58" s="65">
        <f>COUNT(D58:N58)</f>
        <v>6</v>
      </c>
      <c r="Q58" s="64">
        <f>IF(P58&lt;9,0,SMALL(D58:N58,1))</f>
        <v>0</v>
      </c>
      <c r="R58" s="64">
        <f>IF(P58&lt;10,0,SMALL(D58:N58,2))</f>
        <v>0</v>
      </c>
      <c r="S58" s="64">
        <f>IF(P58&lt;11,0,SMALL(D58:N58,3))</f>
        <v>0</v>
      </c>
      <c r="T58" s="64">
        <f>IF(P58&lt;12,0,+SMALL(D58:N58,4))</f>
        <v>0</v>
      </c>
      <c r="U58" s="64">
        <f>IF(EXCLUS=4,O58-Q58-R58-S58-T58,IF(EXCLUS=3,O58-Q58-R58-S58,IF(EXCLUS=2,O58-Q58-R58,IF(EXCLUS=1,O58-Q58))))</f>
        <v>84</v>
      </c>
      <c r="V58" s="64">
        <f>+IF(+COUNT(D58:N58)&gt;0,RANK(U58,$U$39:$U$110,0),"")</f>
        <v>19</v>
      </c>
      <c r="W58" s="66" t="str">
        <f>IF(P58&gt;MAXCOMPET-1,1,"")</f>
        <v/>
      </c>
    </row>
    <row r="59" spans="1:23">
      <c r="A59" s="60" t="s">
        <v>121</v>
      </c>
      <c r="B59" s="67" t="s">
        <v>116</v>
      </c>
      <c r="C59" s="68" t="s">
        <v>42</v>
      </c>
      <c r="D59" s="63"/>
      <c r="E59" s="63">
        <v>21</v>
      </c>
      <c r="F59" s="63">
        <v>17</v>
      </c>
      <c r="G59" s="63"/>
      <c r="H59" s="63"/>
      <c r="I59" s="63">
        <v>10</v>
      </c>
      <c r="J59" s="63">
        <v>15</v>
      </c>
      <c r="K59" s="63">
        <v>19</v>
      </c>
      <c r="L59" s="63"/>
      <c r="M59" s="63"/>
      <c r="N59" s="63"/>
      <c r="O59" s="64">
        <f>SUM(D59:N59)</f>
        <v>82</v>
      </c>
      <c r="P59" s="65">
        <f>COUNT(D59:N59)</f>
        <v>5</v>
      </c>
      <c r="Q59" s="64">
        <f>IF(P59&lt;9,0,SMALL(D59:N59,1))</f>
        <v>0</v>
      </c>
      <c r="R59" s="64">
        <f>IF(P59&lt;10,0,SMALL(D59:N59,2))</f>
        <v>0</v>
      </c>
      <c r="S59" s="64">
        <f>IF(P59&lt;11,0,SMALL(D59:N59,3))</f>
        <v>0</v>
      </c>
      <c r="T59" s="64">
        <f>IF(P59&lt;12,0,+SMALL(D59:N59,4))</f>
        <v>0</v>
      </c>
      <c r="U59" s="64">
        <f>IF(EXCLUS=4,O59-Q59-R59-S59-T59,IF(EXCLUS=3,O59-Q59-R59-S59,IF(EXCLUS=2,O59-Q59-R59,IF(EXCLUS=1,O59-Q59))))</f>
        <v>82</v>
      </c>
      <c r="V59" s="64">
        <f>+IF(+COUNT(D59:N59)&gt;0,RANK(U59,$U$39:$U$110,0),"")</f>
        <v>21</v>
      </c>
      <c r="W59" s="66" t="str">
        <f>IF(P59&gt;MAXCOMPET-1,1,"")</f>
        <v/>
      </c>
    </row>
    <row r="60" spans="1:23">
      <c r="A60" s="60" t="s">
        <v>122</v>
      </c>
      <c r="B60" s="67" t="s">
        <v>123</v>
      </c>
      <c r="C60" s="68" t="s">
        <v>47</v>
      </c>
      <c r="D60" s="63">
        <v>8</v>
      </c>
      <c r="E60" s="63">
        <v>14</v>
      </c>
      <c r="F60" s="63">
        <v>12</v>
      </c>
      <c r="G60" s="63">
        <v>8</v>
      </c>
      <c r="H60" s="63"/>
      <c r="I60" s="63">
        <v>10</v>
      </c>
      <c r="J60" s="63">
        <v>8</v>
      </c>
      <c r="K60" s="63">
        <v>10</v>
      </c>
      <c r="L60" s="63">
        <v>11</v>
      </c>
      <c r="M60" s="63"/>
      <c r="N60" s="63"/>
      <c r="O60" s="64">
        <f>SUM(D60:N60)</f>
        <v>81</v>
      </c>
      <c r="P60" s="65">
        <f>COUNT(D60:N60)</f>
        <v>8</v>
      </c>
      <c r="Q60" s="64">
        <f>IF(P60&lt;9,0,SMALL(D60:N60,1))</f>
        <v>0</v>
      </c>
      <c r="R60" s="64">
        <f>IF(P60&lt;10,0,SMALL(D60:N60,2))</f>
        <v>0</v>
      </c>
      <c r="S60" s="64">
        <f>IF(P60&lt;11,0,SMALL(D60:N60,3))</f>
        <v>0</v>
      </c>
      <c r="T60" s="64">
        <f>IF(P60&lt;12,0,+SMALL(D60:N60,4))</f>
        <v>0</v>
      </c>
      <c r="U60" s="64">
        <f>IF(EXCLUS=4,O60-Q60-R60-S60-T60,IF(EXCLUS=3,O60-Q60-R60-S60,IF(EXCLUS=2,O60-Q60-R60,IF(EXCLUS=1,O60-Q60))))</f>
        <v>81</v>
      </c>
      <c r="V60" s="64">
        <f>+IF(+COUNT(D60:N60)&gt;0,RANK(U60,$U$39:$U$110,0),"")</f>
        <v>22</v>
      </c>
      <c r="W60" s="66">
        <f>IF(P60&gt;MAXCOMPET-1,1,"")</f>
        <v>1</v>
      </c>
    </row>
    <row r="61" spans="1:23">
      <c r="A61" s="60" t="s">
        <v>124</v>
      </c>
      <c r="B61" s="67" t="s">
        <v>125</v>
      </c>
      <c r="C61" s="68" t="s">
        <v>126</v>
      </c>
      <c r="D61" s="63">
        <v>13</v>
      </c>
      <c r="E61" s="63">
        <v>13</v>
      </c>
      <c r="F61" s="63">
        <v>19</v>
      </c>
      <c r="G61" s="63">
        <v>19</v>
      </c>
      <c r="H61" s="63"/>
      <c r="I61" s="63">
        <v>15</v>
      </c>
      <c r="J61" s="63"/>
      <c r="K61" s="63"/>
      <c r="L61" s="63"/>
      <c r="M61" s="63"/>
      <c r="N61" s="63"/>
      <c r="O61" s="64">
        <f>SUM(D61:N61)</f>
        <v>79</v>
      </c>
      <c r="P61" s="65">
        <f>COUNT(D61:N61)</f>
        <v>5</v>
      </c>
      <c r="Q61" s="64">
        <f>IF(P61&lt;9,0,SMALL(D61:N61,1))</f>
        <v>0</v>
      </c>
      <c r="R61" s="64">
        <f>IF(P61&lt;10,0,SMALL(D61:N61,2))</f>
        <v>0</v>
      </c>
      <c r="S61" s="64">
        <f>IF(P61&lt;11,0,SMALL(D61:N61,3))</f>
        <v>0</v>
      </c>
      <c r="T61" s="64">
        <f>IF(P61&lt;12,0,+SMALL(D61:N61,4))</f>
        <v>0</v>
      </c>
      <c r="U61" s="64">
        <f>IF(EXCLUS=4,O61-Q61-R61-S61-T61,IF(EXCLUS=3,O61-Q61-R61-S61,IF(EXCLUS=2,O61-Q61-R61,IF(EXCLUS=1,O61-Q61))))</f>
        <v>79</v>
      </c>
      <c r="V61" s="64">
        <f>+IF(+COUNT(D61:N61)&gt;0,RANK(U61,$U$39:$U$110,0),"")</f>
        <v>23</v>
      </c>
      <c r="W61" s="66" t="str">
        <f>IF(P61&gt;MAXCOMPET-1,1,"")</f>
        <v/>
      </c>
    </row>
    <row r="62" spans="1:23">
      <c r="A62" s="60" t="s">
        <v>127</v>
      </c>
      <c r="B62" s="67" t="s">
        <v>128</v>
      </c>
      <c r="C62" s="68" t="s">
        <v>42</v>
      </c>
      <c r="D62" s="63">
        <v>14</v>
      </c>
      <c r="E62" s="63">
        <v>7</v>
      </c>
      <c r="F62" s="63">
        <v>11</v>
      </c>
      <c r="G62" s="63">
        <v>8</v>
      </c>
      <c r="H62" s="63"/>
      <c r="I62" s="63">
        <v>5</v>
      </c>
      <c r="J62" s="63">
        <v>9</v>
      </c>
      <c r="K62" s="63">
        <v>13</v>
      </c>
      <c r="L62" s="63">
        <v>10</v>
      </c>
      <c r="M62" s="63"/>
      <c r="N62" s="63"/>
      <c r="O62" s="64">
        <f>SUM(D62:N62)</f>
        <v>77</v>
      </c>
      <c r="P62" s="65">
        <f>COUNT(D62:N62)</f>
        <v>8</v>
      </c>
      <c r="Q62" s="64">
        <f>IF(P62&lt;9,0,SMALL(D62:N62,1))</f>
        <v>0</v>
      </c>
      <c r="R62" s="64">
        <f>IF(P62&lt;10,0,SMALL(D62:N62,2))</f>
        <v>0</v>
      </c>
      <c r="S62" s="64">
        <f>IF(P62&lt;11,0,SMALL(D62:N62,3))</f>
        <v>0</v>
      </c>
      <c r="T62" s="64">
        <f>IF(P62&lt;12,0,+SMALL(D62:N62,4))</f>
        <v>0</v>
      </c>
      <c r="U62" s="64">
        <f>IF(EXCLUS=4,O62-Q62-R62-S62-T62,IF(EXCLUS=3,O62-Q62-R62-S62,IF(EXCLUS=2,O62-Q62-R62,IF(EXCLUS=1,O62-Q62))))</f>
        <v>77</v>
      </c>
      <c r="V62" s="64">
        <f>+IF(+COUNT(D62:N62)&gt;0,RANK(U62,$U$39:$U$110,0),"")</f>
        <v>24</v>
      </c>
      <c r="W62" s="66">
        <f>IF(P62&gt;MAXCOMPET-1,1,"")</f>
        <v>1</v>
      </c>
    </row>
    <row r="63" spans="1:23">
      <c r="A63" s="60" t="s">
        <v>129</v>
      </c>
      <c r="B63" s="67" t="s">
        <v>130</v>
      </c>
      <c r="C63" s="68" t="s">
        <v>42</v>
      </c>
      <c r="D63" s="63">
        <v>12</v>
      </c>
      <c r="E63" s="63">
        <v>11</v>
      </c>
      <c r="F63" s="63">
        <v>9</v>
      </c>
      <c r="G63" s="63">
        <v>12</v>
      </c>
      <c r="H63" s="63"/>
      <c r="I63" s="63">
        <v>7</v>
      </c>
      <c r="J63" s="63">
        <v>11</v>
      </c>
      <c r="K63" s="63"/>
      <c r="L63" s="63">
        <v>14</v>
      </c>
      <c r="M63" s="63"/>
      <c r="N63" s="63"/>
      <c r="O63" s="64">
        <f>SUM(D63:N63)</f>
        <v>76</v>
      </c>
      <c r="P63" s="65">
        <f>COUNT(D63:N63)</f>
        <v>7</v>
      </c>
      <c r="Q63" s="64">
        <f>IF(P63&lt;9,0,SMALL(D63:N63,1))</f>
        <v>0</v>
      </c>
      <c r="R63" s="64">
        <f>IF(P63&lt;10,0,SMALL(D63:N63,2))</f>
        <v>0</v>
      </c>
      <c r="S63" s="64">
        <f>IF(P63&lt;11,0,SMALL(D63:N63,3))</f>
        <v>0</v>
      </c>
      <c r="T63" s="64">
        <f>IF(P63&lt;12,0,+SMALL(D63:N63,4))</f>
        <v>0</v>
      </c>
      <c r="U63" s="64">
        <f>IF(EXCLUS=4,O63-Q63-R63-S63-T63,IF(EXCLUS=3,O63-Q63-R63-S63,IF(EXCLUS=2,O63-Q63-R63,IF(EXCLUS=1,O63-Q63))))</f>
        <v>76</v>
      </c>
      <c r="V63" s="64">
        <f>+IF(+COUNT(D63:N63)&gt;0,RANK(U63,$U$39:$U$110,0),"")</f>
        <v>25</v>
      </c>
      <c r="W63" s="66" t="str">
        <f>IF(P63&gt;MAXCOMPET-1,1,"")</f>
        <v/>
      </c>
    </row>
    <row r="64" spans="1:23">
      <c r="A64" s="60" t="s">
        <v>131</v>
      </c>
      <c r="B64" s="67" t="s">
        <v>98</v>
      </c>
      <c r="C64" s="68" t="s">
        <v>78</v>
      </c>
      <c r="D64" s="63">
        <v>9</v>
      </c>
      <c r="E64" s="63">
        <v>10</v>
      </c>
      <c r="F64" s="63">
        <v>11</v>
      </c>
      <c r="G64" s="63"/>
      <c r="H64" s="63"/>
      <c r="I64" s="63">
        <v>7</v>
      </c>
      <c r="J64" s="63">
        <v>8</v>
      </c>
      <c r="K64" s="63">
        <v>15</v>
      </c>
      <c r="L64" s="63">
        <v>16</v>
      </c>
      <c r="M64" s="63"/>
      <c r="N64" s="63"/>
      <c r="O64" s="64">
        <f>SUM(D64:N64)</f>
        <v>76</v>
      </c>
      <c r="P64" s="65">
        <f>COUNT(D64:N64)</f>
        <v>7</v>
      </c>
      <c r="Q64" s="64">
        <f>IF(P64&lt;9,0,SMALL(D64:N64,1))</f>
        <v>0</v>
      </c>
      <c r="R64" s="64">
        <f>IF(P64&lt;10,0,SMALL(D64:N64,2))</f>
        <v>0</v>
      </c>
      <c r="S64" s="64">
        <f>IF(P64&lt;11,0,SMALL(D64:N64,3))</f>
        <v>0</v>
      </c>
      <c r="T64" s="64">
        <f>IF(P64&lt;12,0,+SMALL(D64:N64,4))</f>
        <v>0</v>
      </c>
      <c r="U64" s="64">
        <f>IF(EXCLUS=4,O64-Q64-R64-S64-T64,IF(EXCLUS=3,O64-Q64-R64-S64,IF(EXCLUS=2,O64-Q64-R64,IF(EXCLUS=1,O64-Q64))))</f>
        <v>76</v>
      </c>
      <c r="V64" s="64">
        <f>+IF(+COUNT(D64:N64)&gt;0,RANK(U64,$U$39:$U$110,0),"")</f>
        <v>25</v>
      </c>
      <c r="W64" s="66" t="str">
        <f>IF(P64&gt;MAXCOMPET-1,1,"")</f>
        <v/>
      </c>
    </row>
    <row r="65" spans="1:23">
      <c r="A65" s="60" t="s">
        <v>132</v>
      </c>
      <c r="B65" s="67" t="s">
        <v>133</v>
      </c>
      <c r="C65" s="68" t="s">
        <v>113</v>
      </c>
      <c r="D65" s="63">
        <v>9</v>
      </c>
      <c r="E65" s="63">
        <v>11</v>
      </c>
      <c r="F65" s="63">
        <v>4</v>
      </c>
      <c r="G65" s="63">
        <v>13</v>
      </c>
      <c r="H65" s="63"/>
      <c r="I65" s="63">
        <v>10</v>
      </c>
      <c r="J65" s="63">
        <v>10</v>
      </c>
      <c r="K65" s="63">
        <v>6</v>
      </c>
      <c r="L65" s="63">
        <v>10</v>
      </c>
      <c r="M65" s="63"/>
      <c r="N65" s="63"/>
      <c r="O65" s="64">
        <f>SUM(D65:N65)</f>
        <v>73</v>
      </c>
      <c r="P65" s="65">
        <f>COUNT(D65:N65)</f>
        <v>8</v>
      </c>
      <c r="Q65" s="64">
        <f>IF(P65&lt;9,0,SMALL(D65:N65,1))</f>
        <v>0</v>
      </c>
      <c r="R65" s="64">
        <f>IF(P65&lt;10,0,SMALL(D65:N65,2))</f>
        <v>0</v>
      </c>
      <c r="S65" s="64">
        <f>IF(P65&lt;11,0,SMALL(D65:N65,3))</f>
        <v>0</v>
      </c>
      <c r="T65" s="64">
        <f>IF(P65&lt;12,0,+SMALL(D65:N65,4))</f>
        <v>0</v>
      </c>
      <c r="U65" s="64">
        <f>IF(EXCLUS=4,O65-Q65-R65-S65-T65,IF(EXCLUS=3,O65-Q65-R65-S65,IF(EXCLUS=2,O65-Q65-R65,IF(EXCLUS=1,O65-Q65))))</f>
        <v>73</v>
      </c>
      <c r="V65" s="64">
        <f>+IF(+COUNT(D65:N65)&gt;0,RANK(U65,$U$39:$U$110,0),"")</f>
        <v>27</v>
      </c>
      <c r="W65" s="66">
        <f>IF(P65&gt;MAXCOMPET-1,1,"")</f>
        <v>1</v>
      </c>
    </row>
    <row r="66" spans="1:23">
      <c r="A66" s="60" t="s">
        <v>134</v>
      </c>
      <c r="B66" s="67" t="s">
        <v>49</v>
      </c>
      <c r="C66" s="68" t="s">
        <v>47</v>
      </c>
      <c r="D66" s="63"/>
      <c r="E66" s="63"/>
      <c r="F66" s="63"/>
      <c r="G66" s="63">
        <v>23</v>
      </c>
      <c r="H66" s="63"/>
      <c r="I66" s="63">
        <v>12</v>
      </c>
      <c r="J66" s="63"/>
      <c r="K66" s="63">
        <v>16</v>
      </c>
      <c r="L66" s="63">
        <v>21</v>
      </c>
      <c r="M66" s="63"/>
      <c r="N66" s="63"/>
      <c r="O66" s="64">
        <f>SUM(D66:N66)</f>
        <v>72</v>
      </c>
      <c r="P66" s="65">
        <f>COUNT(D66:N66)</f>
        <v>4</v>
      </c>
      <c r="Q66" s="64">
        <f>IF(P66&lt;9,0,SMALL(D66:N66,1))</f>
        <v>0</v>
      </c>
      <c r="R66" s="64">
        <f>IF(P66&lt;10,0,SMALL(D66:N66,2))</f>
        <v>0</v>
      </c>
      <c r="S66" s="64">
        <f>IF(P66&lt;11,0,SMALL(D66:N66,3))</f>
        <v>0</v>
      </c>
      <c r="T66" s="64">
        <f>IF(P66&lt;12,0,+SMALL(D66:N66,4))</f>
        <v>0</v>
      </c>
      <c r="U66" s="64">
        <f>IF(EXCLUS=4,O66-Q66-R66-S66-T66,IF(EXCLUS=3,O66-Q66-R66-S66,IF(EXCLUS=2,O66-Q66-R66,IF(EXCLUS=1,O66-Q66))))</f>
        <v>72</v>
      </c>
      <c r="V66" s="64">
        <f>+IF(+COUNT(D66:N66)&gt;0,RANK(U66,$U$39:$U$110,0),"")</f>
        <v>28</v>
      </c>
      <c r="W66" s="66" t="str">
        <f>IF(P66&gt;MAXCOMPET-1,1,"")</f>
        <v/>
      </c>
    </row>
    <row r="67" spans="1:23">
      <c r="A67" s="60" t="s">
        <v>135</v>
      </c>
      <c r="B67" s="67" t="s">
        <v>136</v>
      </c>
      <c r="C67" s="68" t="s">
        <v>137</v>
      </c>
      <c r="D67" s="63">
        <v>15</v>
      </c>
      <c r="E67" s="63">
        <v>15</v>
      </c>
      <c r="F67" s="63">
        <v>9</v>
      </c>
      <c r="G67" s="63">
        <v>11</v>
      </c>
      <c r="H67" s="63"/>
      <c r="I67" s="63">
        <v>6</v>
      </c>
      <c r="J67" s="63"/>
      <c r="K67" s="63">
        <v>16</v>
      </c>
      <c r="L67" s="63"/>
      <c r="M67" s="63"/>
      <c r="N67" s="63"/>
      <c r="O67" s="64">
        <f>SUM(D67:N67)</f>
        <v>72</v>
      </c>
      <c r="P67" s="65">
        <f>COUNT(D67:N67)</f>
        <v>6</v>
      </c>
      <c r="Q67" s="64">
        <f>IF(P67&lt;9,0,SMALL(D67:N67,1))</f>
        <v>0</v>
      </c>
      <c r="R67" s="64">
        <f>IF(P67&lt;10,0,SMALL(D67:N67,2))</f>
        <v>0</v>
      </c>
      <c r="S67" s="64">
        <f>IF(P67&lt;11,0,SMALL(D67:N67,3))</f>
        <v>0</v>
      </c>
      <c r="T67" s="64">
        <f>IF(P67&lt;12,0,+SMALL(D67:N67,4))</f>
        <v>0</v>
      </c>
      <c r="U67" s="64">
        <f>IF(EXCLUS=4,O67-Q67-R67-S67-T67,IF(EXCLUS=3,O67-Q67-R67-S67,IF(EXCLUS=2,O67-Q67-R67,IF(EXCLUS=1,O67-Q67))))</f>
        <v>72</v>
      </c>
      <c r="V67" s="64">
        <f>+IF(+COUNT(D67:N67)&gt;0,RANK(U67,$U$39:$U$110,0),"")</f>
        <v>28</v>
      </c>
      <c r="W67" s="66" t="str">
        <f>IF(P67&gt;MAXCOMPET-1,1,"")</f>
        <v/>
      </c>
    </row>
    <row r="68" spans="1:23">
      <c r="A68" s="60" t="s">
        <v>138</v>
      </c>
      <c r="B68" s="67" t="s">
        <v>133</v>
      </c>
      <c r="C68" s="68" t="s">
        <v>42</v>
      </c>
      <c r="D68" s="63">
        <v>10</v>
      </c>
      <c r="E68" s="63">
        <v>16</v>
      </c>
      <c r="F68" s="63">
        <v>10</v>
      </c>
      <c r="G68" s="63">
        <v>8</v>
      </c>
      <c r="H68" s="63"/>
      <c r="I68" s="63">
        <v>12</v>
      </c>
      <c r="J68" s="63">
        <v>12</v>
      </c>
      <c r="K68" s="63"/>
      <c r="L68" s="63"/>
      <c r="M68" s="63"/>
      <c r="N68" s="63"/>
      <c r="O68" s="64">
        <f>SUM(D68:N68)</f>
        <v>68</v>
      </c>
      <c r="P68" s="65">
        <f>COUNT(D68:N68)</f>
        <v>6</v>
      </c>
      <c r="Q68" s="64">
        <f>IF(P68&lt;9,0,SMALL(D68:N68,1))</f>
        <v>0</v>
      </c>
      <c r="R68" s="64">
        <f>IF(P68&lt;10,0,SMALL(D68:N68,2))</f>
        <v>0</v>
      </c>
      <c r="S68" s="64">
        <f>IF(P68&lt;11,0,SMALL(D68:N68,3))</f>
        <v>0</v>
      </c>
      <c r="T68" s="64">
        <f>IF(P68&lt;12,0,+SMALL(D68:N68,4))</f>
        <v>0</v>
      </c>
      <c r="U68" s="64">
        <f>IF(EXCLUS=4,O68-Q68-R68-S68-T68,IF(EXCLUS=3,O68-Q68-R68-S68,IF(EXCLUS=2,O68-Q68-R68,IF(EXCLUS=1,O68-Q68))))</f>
        <v>68</v>
      </c>
      <c r="V68" s="64">
        <f>+IF(+COUNT(D68:N68)&gt;0,RANK(U68,$U$39:$U$110,0),"")</f>
        <v>30</v>
      </c>
      <c r="W68" s="66" t="str">
        <f>IF(P68&gt;MAXCOMPET-1,1,"")</f>
        <v/>
      </c>
    </row>
    <row r="69" spans="1:23">
      <c r="A69" s="60" t="s">
        <v>139</v>
      </c>
      <c r="B69" s="67" t="s">
        <v>140</v>
      </c>
      <c r="C69" s="68" t="s">
        <v>42</v>
      </c>
      <c r="D69" s="63">
        <v>7</v>
      </c>
      <c r="E69" s="63">
        <v>7</v>
      </c>
      <c r="F69" s="63"/>
      <c r="G69" s="63">
        <v>19</v>
      </c>
      <c r="H69" s="63"/>
      <c r="I69" s="63">
        <v>7</v>
      </c>
      <c r="J69" s="63"/>
      <c r="K69" s="63">
        <v>11</v>
      </c>
      <c r="L69" s="63">
        <v>17</v>
      </c>
      <c r="M69" s="63"/>
      <c r="N69" s="63"/>
      <c r="O69" s="64">
        <f>SUM(D69:N69)</f>
        <v>68</v>
      </c>
      <c r="P69" s="65">
        <f>COUNT(D69:N69)</f>
        <v>6</v>
      </c>
      <c r="Q69" s="64">
        <f>IF(P69&lt;9,0,SMALL(D69:N69,1))</f>
        <v>0</v>
      </c>
      <c r="R69" s="64">
        <f>IF(P69&lt;10,0,SMALL(D69:N69,2))</f>
        <v>0</v>
      </c>
      <c r="S69" s="64">
        <f>IF(P69&lt;11,0,SMALL(D69:N69,3))</f>
        <v>0</v>
      </c>
      <c r="T69" s="64">
        <f>IF(P69&lt;12,0,+SMALL(D69:N69,4))</f>
        <v>0</v>
      </c>
      <c r="U69" s="64">
        <f>IF(EXCLUS=4,O69-Q69-R69-S69-T69,IF(EXCLUS=3,O69-Q69-R69-S69,IF(EXCLUS=2,O69-Q69-R69,IF(EXCLUS=1,O69-Q69))))</f>
        <v>68</v>
      </c>
      <c r="V69" s="64">
        <f>+IF(+COUNT(D69:N69)&gt;0,RANK(U69,$U$39:$U$110,0),"")</f>
        <v>30</v>
      </c>
      <c r="W69" s="66" t="str">
        <f>IF(P69&gt;MAXCOMPET-1,1,"")</f>
        <v/>
      </c>
    </row>
    <row r="70" spans="1:23">
      <c r="A70" s="60" t="s">
        <v>141</v>
      </c>
      <c r="B70" s="67" t="s">
        <v>142</v>
      </c>
      <c r="C70" s="68" t="s">
        <v>65</v>
      </c>
      <c r="D70" s="63">
        <v>12</v>
      </c>
      <c r="E70" s="63">
        <v>11</v>
      </c>
      <c r="F70" s="63">
        <v>12</v>
      </c>
      <c r="G70" s="63"/>
      <c r="H70" s="63">
        <v>7</v>
      </c>
      <c r="I70" s="63">
        <v>14</v>
      </c>
      <c r="J70" s="63"/>
      <c r="K70" s="63">
        <v>11</v>
      </c>
      <c r="L70" s="63"/>
      <c r="M70" s="63"/>
      <c r="N70" s="63"/>
      <c r="O70" s="64">
        <f>SUM(D70:N70)</f>
        <v>67</v>
      </c>
      <c r="P70" s="65">
        <f>COUNT(D70:N70)</f>
        <v>6</v>
      </c>
      <c r="Q70" s="64">
        <f>IF(P70&lt;9,0,SMALL(D70:N70,1))</f>
        <v>0</v>
      </c>
      <c r="R70" s="64">
        <f>IF(P70&lt;10,0,SMALL(D70:N70,2))</f>
        <v>0</v>
      </c>
      <c r="S70" s="64">
        <f>IF(P70&lt;11,0,SMALL(D70:N70,3))</f>
        <v>0</v>
      </c>
      <c r="T70" s="64">
        <f>IF(P70&lt;12,0,+SMALL(D70:N70,4))</f>
        <v>0</v>
      </c>
      <c r="U70" s="64">
        <f>IF(EXCLUS=4,O70-Q70-R70-S70-T70,IF(EXCLUS=3,O70-Q70-R70-S70,IF(EXCLUS=2,O70-Q70-R70,IF(EXCLUS=1,O70-Q70))))</f>
        <v>67</v>
      </c>
      <c r="V70" s="64">
        <f>+IF(+COUNT(D70:N70)&gt;0,RANK(U70,$U$39:$U$110,0),"")</f>
        <v>32</v>
      </c>
      <c r="W70" s="66" t="str">
        <f>IF(P70&gt;MAXCOMPET-1,1,"")</f>
        <v/>
      </c>
    </row>
    <row r="71" spans="1:23">
      <c r="A71" s="60" t="s">
        <v>143</v>
      </c>
      <c r="B71" s="67" t="s">
        <v>144</v>
      </c>
      <c r="C71" s="68" t="s">
        <v>47</v>
      </c>
      <c r="D71" s="63">
        <v>9</v>
      </c>
      <c r="E71" s="63">
        <v>7</v>
      </c>
      <c r="F71" s="63">
        <v>5</v>
      </c>
      <c r="G71" s="63">
        <v>7</v>
      </c>
      <c r="H71" s="63"/>
      <c r="I71" s="63">
        <v>7</v>
      </c>
      <c r="J71" s="63">
        <v>11</v>
      </c>
      <c r="K71" s="63">
        <v>8</v>
      </c>
      <c r="L71" s="63">
        <v>12</v>
      </c>
      <c r="M71" s="63"/>
      <c r="N71" s="63"/>
      <c r="O71" s="64">
        <f>SUM(D71:N71)</f>
        <v>66</v>
      </c>
      <c r="P71" s="65">
        <f>COUNT(D71:N71)</f>
        <v>8</v>
      </c>
      <c r="Q71" s="64">
        <f>IF(P71&lt;9,0,SMALL(D71:N71,1))</f>
        <v>0</v>
      </c>
      <c r="R71" s="64">
        <f>IF(P71&lt;10,0,SMALL(D71:N71,2))</f>
        <v>0</v>
      </c>
      <c r="S71" s="64">
        <f>IF(P71&lt;11,0,SMALL(D71:N71,3))</f>
        <v>0</v>
      </c>
      <c r="T71" s="64">
        <f>IF(P71&lt;12,0,+SMALL(D71:N71,4))</f>
        <v>0</v>
      </c>
      <c r="U71" s="64">
        <f>IF(EXCLUS=4,O71-Q71-R71-S71-T71,IF(EXCLUS=3,O71-Q71-R71-S71,IF(EXCLUS=2,O71-Q71-R71,IF(EXCLUS=1,O71-Q71))))</f>
        <v>66</v>
      </c>
      <c r="V71" s="64">
        <f>+IF(+COUNT(D71:N71)&gt;0,RANK(U71,$U$39:$U$110,0),"")</f>
        <v>33</v>
      </c>
      <c r="W71" s="66">
        <f>IF(P71&gt;MAXCOMPET-1,1,"")</f>
        <v>1</v>
      </c>
    </row>
    <row r="72" spans="1:23">
      <c r="A72" s="60" t="s">
        <v>145</v>
      </c>
      <c r="B72" s="67" t="s">
        <v>87</v>
      </c>
      <c r="C72" s="68" t="s">
        <v>42</v>
      </c>
      <c r="D72" s="63">
        <v>8</v>
      </c>
      <c r="E72" s="63">
        <v>16</v>
      </c>
      <c r="F72" s="63">
        <v>12</v>
      </c>
      <c r="G72" s="63"/>
      <c r="H72" s="63"/>
      <c r="I72" s="63"/>
      <c r="J72" s="63">
        <v>13</v>
      </c>
      <c r="K72" s="63"/>
      <c r="L72" s="63">
        <v>13</v>
      </c>
      <c r="M72" s="63"/>
      <c r="N72" s="63"/>
      <c r="O72" s="64">
        <f>SUM(D72:N72)</f>
        <v>62</v>
      </c>
      <c r="P72" s="65">
        <f>COUNT(D72:N72)</f>
        <v>5</v>
      </c>
      <c r="Q72" s="64">
        <f>IF(P72&lt;9,0,SMALL(D72:N72,1))</f>
        <v>0</v>
      </c>
      <c r="R72" s="64">
        <f>IF(P72&lt;10,0,SMALL(D72:N72,2))</f>
        <v>0</v>
      </c>
      <c r="S72" s="64">
        <f>IF(P72&lt;11,0,SMALL(D72:N72,3))</f>
        <v>0</v>
      </c>
      <c r="T72" s="64">
        <f>IF(P72&lt;12,0,+SMALL(D72:N72,4))</f>
        <v>0</v>
      </c>
      <c r="U72" s="64">
        <f>IF(EXCLUS=4,O72-Q72-R72-S72-T72,IF(EXCLUS=3,O72-Q72-R72-S72,IF(EXCLUS=2,O72-Q72-R72,IF(EXCLUS=1,O72-Q72))))</f>
        <v>62</v>
      </c>
      <c r="V72" s="64">
        <f>+IF(+COUNT(D72:N72)&gt;0,RANK(U72,$U$39:$U$110,0),"")</f>
        <v>34</v>
      </c>
      <c r="W72" s="66" t="str">
        <f>IF(P72&gt;MAXCOMPET-1,1,"")</f>
        <v/>
      </c>
    </row>
    <row r="73" spans="1:23">
      <c r="A73" s="60" t="s">
        <v>146</v>
      </c>
      <c r="B73" s="67" t="s">
        <v>147</v>
      </c>
      <c r="C73" s="68" t="s">
        <v>113</v>
      </c>
      <c r="D73" s="63"/>
      <c r="E73" s="63">
        <v>14</v>
      </c>
      <c r="F73" s="63"/>
      <c r="G73" s="63">
        <v>21</v>
      </c>
      <c r="H73" s="63"/>
      <c r="I73" s="63">
        <v>14</v>
      </c>
      <c r="J73" s="63"/>
      <c r="K73" s="63">
        <v>11</v>
      </c>
      <c r="L73" s="63"/>
      <c r="M73" s="63"/>
      <c r="N73" s="63"/>
      <c r="O73" s="64">
        <f>SUM(D73:N73)</f>
        <v>60</v>
      </c>
      <c r="P73" s="65">
        <f>COUNT(D73:N73)</f>
        <v>4</v>
      </c>
      <c r="Q73" s="64">
        <f>IF(P73&lt;9,0,SMALL(D73:N73,1))</f>
        <v>0</v>
      </c>
      <c r="R73" s="64">
        <f>IF(P73&lt;10,0,SMALL(D73:N73,2))</f>
        <v>0</v>
      </c>
      <c r="S73" s="64">
        <f>IF(P73&lt;11,0,SMALL(D73:N73,3))</f>
        <v>0</v>
      </c>
      <c r="T73" s="64">
        <f>IF(P73&lt;12,0,+SMALL(D73:N73,4))</f>
        <v>0</v>
      </c>
      <c r="U73" s="64">
        <f>IF(EXCLUS=4,O73-Q73-R73-S73-T73,IF(EXCLUS=3,O73-Q73-R73-S73,IF(EXCLUS=2,O73-Q73-R73,IF(EXCLUS=1,O73-Q73))))</f>
        <v>60</v>
      </c>
      <c r="V73" s="64">
        <f>+IF(+COUNT(D73:N73)&gt;0,RANK(U73,$U$39:$U$110,0),"")</f>
        <v>35</v>
      </c>
      <c r="W73" s="66" t="str">
        <f>IF(P73&gt;MAXCOMPET-1,1,"")</f>
        <v/>
      </c>
    </row>
    <row r="74" spans="1:23">
      <c r="A74" s="60" t="s">
        <v>148</v>
      </c>
      <c r="B74" s="67" t="s">
        <v>149</v>
      </c>
      <c r="C74" s="68" t="s">
        <v>70</v>
      </c>
      <c r="D74" s="63">
        <v>20</v>
      </c>
      <c r="E74" s="63"/>
      <c r="F74" s="63"/>
      <c r="G74" s="63"/>
      <c r="H74" s="63"/>
      <c r="I74" s="63"/>
      <c r="J74" s="63"/>
      <c r="K74" s="63">
        <v>18</v>
      </c>
      <c r="L74" s="63">
        <v>20</v>
      </c>
      <c r="M74" s="63"/>
      <c r="N74" s="63"/>
      <c r="O74" s="64">
        <f>SUM(D74:N74)</f>
        <v>58</v>
      </c>
      <c r="P74" s="65">
        <f>COUNT(D74:N74)</f>
        <v>3</v>
      </c>
      <c r="Q74" s="64">
        <f>IF(P74&lt;9,0,SMALL(D74:N74,1))</f>
        <v>0</v>
      </c>
      <c r="R74" s="64">
        <f>IF(P74&lt;10,0,SMALL(D74:N74,2))</f>
        <v>0</v>
      </c>
      <c r="S74" s="64">
        <f>IF(P74&lt;11,0,SMALL(D74:N74,3))</f>
        <v>0</v>
      </c>
      <c r="T74" s="64">
        <f>IF(P74&lt;12,0,+SMALL(D74:N74,4))</f>
        <v>0</v>
      </c>
      <c r="U74" s="64">
        <f>IF(EXCLUS=4,O74-Q74-R74-S74-T74,IF(EXCLUS=3,O74-Q74-R74-S74,IF(EXCLUS=2,O74-Q74-R74,IF(EXCLUS=1,O74-Q74))))</f>
        <v>58</v>
      </c>
      <c r="V74" s="64">
        <f>+IF(+COUNT(D74:N74)&gt;0,RANK(U74,$U$39:$U$110,0),"")</f>
        <v>36</v>
      </c>
      <c r="W74" s="66" t="str">
        <f>IF(P74&gt;MAXCOMPET-1,1,"")</f>
        <v/>
      </c>
    </row>
    <row r="75" spans="1:23">
      <c r="A75" s="60" t="s">
        <v>150</v>
      </c>
      <c r="B75" s="67" t="s">
        <v>151</v>
      </c>
      <c r="C75" s="68" t="s">
        <v>47</v>
      </c>
      <c r="D75" s="63"/>
      <c r="E75" s="63">
        <v>14</v>
      </c>
      <c r="F75" s="63">
        <v>10</v>
      </c>
      <c r="G75" s="63">
        <v>9</v>
      </c>
      <c r="H75" s="63"/>
      <c r="I75" s="63">
        <v>15</v>
      </c>
      <c r="J75" s="63"/>
      <c r="K75" s="63">
        <v>7</v>
      </c>
      <c r="L75" s="63"/>
      <c r="M75" s="63"/>
      <c r="N75" s="63"/>
      <c r="O75" s="64">
        <f>SUM(D75:N75)</f>
        <v>55</v>
      </c>
      <c r="P75" s="65">
        <f>COUNT(D75:N75)</f>
        <v>5</v>
      </c>
      <c r="Q75" s="64">
        <f>IF(P75&lt;9,0,SMALL(D75:N75,1))</f>
        <v>0</v>
      </c>
      <c r="R75" s="64">
        <f>IF(P75&lt;10,0,SMALL(D75:N75,2))</f>
        <v>0</v>
      </c>
      <c r="S75" s="64">
        <f>IF(P75&lt;11,0,SMALL(D75:N75,3))</f>
        <v>0</v>
      </c>
      <c r="T75" s="64">
        <f>IF(P75&lt;12,0,+SMALL(D75:N75,4))</f>
        <v>0</v>
      </c>
      <c r="U75" s="64">
        <f>IF(EXCLUS=4,O75-Q75-R75-S75-T75,IF(EXCLUS=3,O75-Q75-R75-S75,IF(EXCLUS=2,O75-Q75-R75,IF(EXCLUS=1,O75-Q75))))</f>
        <v>55</v>
      </c>
      <c r="V75" s="64">
        <f>+IF(+COUNT(D75:N75)&gt;0,RANK(U75,$U$39:$U$110,0),"")</f>
        <v>37</v>
      </c>
      <c r="W75" s="66" t="str">
        <f>IF(P75&gt;MAXCOMPET-1,1,"")</f>
        <v/>
      </c>
    </row>
    <row r="76" spans="1:23">
      <c r="A76" s="60" t="s">
        <v>152</v>
      </c>
      <c r="B76" s="67" t="s">
        <v>98</v>
      </c>
      <c r="C76" s="68" t="s">
        <v>78</v>
      </c>
      <c r="D76" s="63">
        <v>13</v>
      </c>
      <c r="E76" s="63"/>
      <c r="F76" s="63"/>
      <c r="G76" s="63"/>
      <c r="H76" s="63"/>
      <c r="I76" s="63">
        <v>11</v>
      </c>
      <c r="J76" s="63"/>
      <c r="K76" s="63">
        <v>14</v>
      </c>
      <c r="L76" s="63">
        <v>16</v>
      </c>
      <c r="M76" s="63"/>
      <c r="N76" s="63"/>
      <c r="O76" s="64">
        <f>SUM(D76:N76)</f>
        <v>54</v>
      </c>
      <c r="P76" s="65">
        <f>COUNT(D76:N76)</f>
        <v>4</v>
      </c>
      <c r="Q76" s="64">
        <f>IF(P76&lt;9,0,SMALL(D76:N76,1))</f>
        <v>0</v>
      </c>
      <c r="R76" s="64">
        <f>IF(P76&lt;10,0,SMALL(D76:N76,2))</f>
        <v>0</v>
      </c>
      <c r="S76" s="64">
        <f>IF(P76&lt;11,0,SMALL(D76:N76,3))</f>
        <v>0</v>
      </c>
      <c r="T76" s="64">
        <f>IF(P76&lt;12,0,+SMALL(D76:N76,4))</f>
        <v>0</v>
      </c>
      <c r="U76" s="64">
        <f>IF(EXCLUS=4,O76-Q76-R76-S76-T76,IF(EXCLUS=3,O76-Q76-R76-S76,IF(EXCLUS=2,O76-Q76-R76,IF(EXCLUS=1,O76-Q76))))</f>
        <v>54</v>
      </c>
      <c r="V76" s="64">
        <f>+IF(+COUNT(D76:N76)&gt;0,RANK(U76,$U$39:$U$110,0),"")</f>
        <v>38</v>
      </c>
      <c r="W76" s="66" t="str">
        <f>IF(P76&gt;MAXCOMPET-1,1,"")</f>
        <v/>
      </c>
    </row>
    <row r="77" spans="1:23">
      <c r="A77" s="60" t="s">
        <v>153</v>
      </c>
      <c r="B77" s="67" t="s">
        <v>94</v>
      </c>
      <c r="C77" s="68" t="s">
        <v>110</v>
      </c>
      <c r="D77" s="63"/>
      <c r="E77" s="63">
        <v>9</v>
      </c>
      <c r="F77" s="63">
        <v>12</v>
      </c>
      <c r="G77" s="63">
        <v>13</v>
      </c>
      <c r="H77" s="63">
        <v>5</v>
      </c>
      <c r="I77" s="63"/>
      <c r="J77" s="63">
        <v>14</v>
      </c>
      <c r="K77" s="63"/>
      <c r="L77" s="63"/>
      <c r="M77" s="63"/>
      <c r="N77" s="63"/>
      <c r="O77" s="64">
        <f>SUM(D77:N77)</f>
        <v>53</v>
      </c>
      <c r="P77" s="65">
        <f>COUNT(D77:N77)</f>
        <v>5</v>
      </c>
      <c r="Q77" s="64">
        <f>IF(P77&lt;9,0,SMALL(D77:N77,1))</f>
        <v>0</v>
      </c>
      <c r="R77" s="64">
        <f>IF(P77&lt;10,0,SMALL(D77:N77,2))</f>
        <v>0</v>
      </c>
      <c r="S77" s="64">
        <f>IF(P77&lt;11,0,SMALL(D77:N77,3))</f>
        <v>0</v>
      </c>
      <c r="T77" s="64">
        <f>IF(P77&lt;12,0,+SMALL(D77:N77,4))</f>
        <v>0</v>
      </c>
      <c r="U77" s="64">
        <f>IF(EXCLUS=4,O77-Q77-R77-S77-T77,IF(EXCLUS=3,O77-Q77-R77-S77,IF(EXCLUS=2,O77-Q77-R77,IF(EXCLUS=1,O77-Q77))))</f>
        <v>53</v>
      </c>
      <c r="V77" s="64">
        <f>+IF(+COUNT(D77:N77)&gt;0,RANK(U77,$U$39:$U$110,0),"")</f>
        <v>39</v>
      </c>
      <c r="W77" s="66" t="str">
        <f>IF(P77&gt;MAXCOMPET-1,1,"")</f>
        <v/>
      </c>
    </row>
    <row r="78" spans="1:23">
      <c r="A78" s="60" t="s">
        <v>154</v>
      </c>
      <c r="B78" s="67" t="s">
        <v>116</v>
      </c>
      <c r="C78" s="68" t="s">
        <v>65</v>
      </c>
      <c r="D78" s="63"/>
      <c r="E78" s="63">
        <v>7</v>
      </c>
      <c r="F78" s="63">
        <v>7</v>
      </c>
      <c r="G78" s="63">
        <v>7</v>
      </c>
      <c r="H78" s="63">
        <v>4</v>
      </c>
      <c r="I78" s="63">
        <v>6</v>
      </c>
      <c r="J78" s="63"/>
      <c r="K78" s="63">
        <v>8</v>
      </c>
      <c r="L78" s="63">
        <v>11</v>
      </c>
      <c r="M78" s="63"/>
      <c r="N78" s="63"/>
      <c r="O78" s="64">
        <f>SUM(D78:N78)</f>
        <v>50</v>
      </c>
      <c r="P78" s="65">
        <f>COUNT(D78:N78)</f>
        <v>7</v>
      </c>
      <c r="Q78" s="64">
        <f>IF(P78&lt;9,0,SMALL(D78:N78,1))</f>
        <v>0</v>
      </c>
      <c r="R78" s="64">
        <f>IF(P78&lt;10,0,SMALL(D78:N78,2))</f>
        <v>0</v>
      </c>
      <c r="S78" s="64">
        <f>IF(P78&lt;11,0,SMALL(D78:N78,3))</f>
        <v>0</v>
      </c>
      <c r="T78" s="64">
        <f>IF(P78&lt;12,0,+SMALL(D78:N78,4))</f>
        <v>0</v>
      </c>
      <c r="U78" s="64">
        <f>IF(EXCLUS=4,O78-Q78-R78-S78-T78,IF(EXCLUS=3,O78-Q78-R78-S78,IF(EXCLUS=2,O78-Q78-R78,IF(EXCLUS=1,O78-Q78))))</f>
        <v>50</v>
      </c>
      <c r="V78" s="64">
        <f>+IF(+COUNT(D78:N78)&gt;0,RANK(U78,$U$39:$U$110,0),"")</f>
        <v>40</v>
      </c>
      <c r="W78" s="66" t="str">
        <f>IF(P78&gt;MAXCOMPET-1,1,"")</f>
        <v/>
      </c>
    </row>
    <row r="79" spans="1:23">
      <c r="A79" s="60" t="s">
        <v>155</v>
      </c>
      <c r="B79" s="67" t="s">
        <v>98</v>
      </c>
      <c r="C79" s="68" t="s">
        <v>70</v>
      </c>
      <c r="D79" s="63"/>
      <c r="E79" s="63">
        <v>18</v>
      </c>
      <c r="F79" s="63"/>
      <c r="G79" s="63">
        <v>10</v>
      </c>
      <c r="H79" s="63">
        <v>8</v>
      </c>
      <c r="I79" s="63">
        <v>13</v>
      </c>
      <c r="J79" s="63"/>
      <c r="K79" s="63"/>
      <c r="L79" s="63"/>
      <c r="M79" s="63"/>
      <c r="N79" s="63"/>
      <c r="O79" s="64">
        <f>SUM(D79:N79)</f>
        <v>49</v>
      </c>
      <c r="P79" s="65">
        <f>COUNT(D79:N79)</f>
        <v>4</v>
      </c>
      <c r="Q79" s="64">
        <f>IF(P79&lt;9,0,SMALL(D79:N79,1))</f>
        <v>0</v>
      </c>
      <c r="R79" s="64">
        <f>IF(P79&lt;10,0,SMALL(D79:N79,2))</f>
        <v>0</v>
      </c>
      <c r="S79" s="64">
        <f>IF(P79&lt;11,0,SMALL(D79:N79,3))</f>
        <v>0</v>
      </c>
      <c r="T79" s="64">
        <f>IF(P79&lt;12,0,+SMALL(D79:N79,4))</f>
        <v>0</v>
      </c>
      <c r="U79" s="64">
        <f>IF(EXCLUS=4,O79-Q79-R79-S79-T79,IF(EXCLUS=3,O79-Q79-R79-S79,IF(EXCLUS=2,O79-Q79-R79,IF(EXCLUS=1,O79-Q79))))</f>
        <v>49</v>
      </c>
      <c r="V79" s="64">
        <f>+IF(+COUNT(D79:N79)&gt;0,RANK(U79,$U$39:$U$110,0),"")</f>
        <v>41</v>
      </c>
      <c r="W79" s="66" t="str">
        <f>IF(P79&gt;MAXCOMPET-1,1,"")</f>
        <v/>
      </c>
    </row>
    <row r="80" spans="1:23">
      <c r="A80" s="60" t="s">
        <v>156</v>
      </c>
      <c r="B80" s="67" t="s">
        <v>157</v>
      </c>
      <c r="C80" s="68" t="s">
        <v>126</v>
      </c>
      <c r="D80" s="63">
        <v>13</v>
      </c>
      <c r="E80" s="63">
        <v>11</v>
      </c>
      <c r="F80" s="63">
        <v>12</v>
      </c>
      <c r="G80" s="63">
        <v>13</v>
      </c>
      <c r="H80" s="63"/>
      <c r="I80" s="63"/>
      <c r="J80" s="63"/>
      <c r="K80" s="63"/>
      <c r="L80" s="63"/>
      <c r="M80" s="63"/>
      <c r="N80" s="63"/>
      <c r="O80" s="64">
        <f>SUM(D80:N80)</f>
        <v>49</v>
      </c>
      <c r="P80" s="65">
        <f>COUNT(D80:N80)</f>
        <v>4</v>
      </c>
      <c r="Q80" s="64">
        <f>IF(P80&lt;9,0,SMALL(D80:N80,1))</f>
        <v>0</v>
      </c>
      <c r="R80" s="64">
        <f>IF(P80&lt;10,0,SMALL(D80:N80,2))</f>
        <v>0</v>
      </c>
      <c r="S80" s="64">
        <f>IF(P80&lt;11,0,SMALL(D80:N80,3))</f>
        <v>0</v>
      </c>
      <c r="T80" s="64">
        <f>IF(P80&lt;12,0,+SMALL(D80:N80,4))</f>
        <v>0</v>
      </c>
      <c r="U80" s="64">
        <f>IF(EXCLUS=4,O80-Q80-R80-S80-T80,IF(EXCLUS=3,O80-Q80-R80-S80,IF(EXCLUS=2,O80-Q80-R80,IF(EXCLUS=1,O80-Q80))))</f>
        <v>49</v>
      </c>
      <c r="V80" s="64">
        <f>+IF(+COUNT(D80:N80)&gt;0,RANK(U80,$U$39:$U$110,0),"")</f>
        <v>41</v>
      </c>
      <c r="W80" s="66" t="str">
        <f>IF(P80&gt;MAXCOMPET-1,1,"")</f>
        <v/>
      </c>
    </row>
    <row r="81" spans="1:23">
      <c r="A81" s="60" t="s">
        <v>158</v>
      </c>
      <c r="B81" s="67" t="s">
        <v>87</v>
      </c>
      <c r="C81" s="68" t="s">
        <v>65</v>
      </c>
      <c r="D81" s="63"/>
      <c r="E81" s="63">
        <v>8</v>
      </c>
      <c r="F81" s="63"/>
      <c r="G81" s="63">
        <v>13</v>
      </c>
      <c r="H81" s="63">
        <v>10</v>
      </c>
      <c r="I81" s="63">
        <v>8</v>
      </c>
      <c r="J81" s="63"/>
      <c r="K81" s="63">
        <v>9</v>
      </c>
      <c r="L81" s="63"/>
      <c r="M81" s="63"/>
      <c r="N81" s="63"/>
      <c r="O81" s="64">
        <f>SUM(D81:N81)</f>
        <v>48</v>
      </c>
      <c r="P81" s="65">
        <f>COUNT(D81:N81)</f>
        <v>5</v>
      </c>
      <c r="Q81" s="64">
        <f>IF(P81&lt;9,0,SMALL(D81:N81,1))</f>
        <v>0</v>
      </c>
      <c r="R81" s="64">
        <f>IF(P81&lt;10,0,SMALL(D81:N81,2))</f>
        <v>0</v>
      </c>
      <c r="S81" s="64">
        <f>IF(P81&lt;11,0,SMALL(D81:N81,3))</f>
        <v>0</v>
      </c>
      <c r="T81" s="64">
        <f>IF(P81&lt;12,0,+SMALL(D81:N81,4))</f>
        <v>0</v>
      </c>
      <c r="U81" s="64">
        <f>IF(EXCLUS=4,O81-Q81-R81-S81-T81,IF(EXCLUS=3,O81-Q81-R81-S81,IF(EXCLUS=2,O81-Q81-R81,IF(EXCLUS=1,O81-Q81))))</f>
        <v>48</v>
      </c>
      <c r="V81" s="64">
        <f>+IF(+COUNT(D81:N81)&gt;0,RANK(U81,$U$39:$U$110,0),"")</f>
        <v>43</v>
      </c>
      <c r="W81" s="66" t="str">
        <f>IF(P81&gt;MAXCOMPET-1,1,"")</f>
        <v/>
      </c>
    </row>
    <row r="82" spans="1:23">
      <c r="A82" s="60" t="s">
        <v>159</v>
      </c>
      <c r="B82" s="67" t="s">
        <v>160</v>
      </c>
      <c r="C82" s="68" t="s">
        <v>47</v>
      </c>
      <c r="D82" s="63"/>
      <c r="E82" s="63">
        <v>6</v>
      </c>
      <c r="F82" s="63">
        <v>6</v>
      </c>
      <c r="G82" s="63">
        <v>14</v>
      </c>
      <c r="H82" s="63"/>
      <c r="I82" s="63">
        <v>6</v>
      </c>
      <c r="J82" s="63">
        <v>8</v>
      </c>
      <c r="K82" s="63"/>
      <c r="L82" s="63">
        <v>7</v>
      </c>
      <c r="M82" s="63"/>
      <c r="N82" s="63"/>
      <c r="O82" s="64">
        <f>SUM(D82:N82)</f>
        <v>47</v>
      </c>
      <c r="P82" s="65">
        <f>COUNT(D82:N82)</f>
        <v>6</v>
      </c>
      <c r="Q82" s="64">
        <f>IF(P82&lt;9,0,SMALL(D82:N82,1))</f>
        <v>0</v>
      </c>
      <c r="R82" s="64">
        <f>IF(P82&lt;10,0,SMALL(D82:N82,2))</f>
        <v>0</v>
      </c>
      <c r="S82" s="64">
        <f>IF(P82&lt;11,0,SMALL(D82:N82,3))</f>
        <v>0</v>
      </c>
      <c r="T82" s="64">
        <f>IF(P82&lt;12,0,+SMALL(D82:N82,4))</f>
        <v>0</v>
      </c>
      <c r="U82" s="64">
        <f>IF(EXCLUS=4,O82-Q82-R82-S82-T82,IF(EXCLUS=3,O82-Q82-R82-S82,IF(EXCLUS=2,O82-Q82-R82,IF(EXCLUS=1,O82-Q82))))</f>
        <v>47</v>
      </c>
      <c r="V82" s="64">
        <f>+IF(+COUNT(D82:N82)&gt;0,RANK(U82,$U$39:$U$110,0),"")</f>
        <v>44</v>
      </c>
      <c r="W82" s="66" t="str">
        <f>IF(P82&gt;MAXCOMPET-1,1,"")</f>
        <v/>
      </c>
    </row>
    <row r="83" spans="1:23">
      <c r="A83" s="60" t="s">
        <v>161</v>
      </c>
      <c r="B83" s="67" t="s">
        <v>162</v>
      </c>
      <c r="C83" s="68" t="s">
        <v>47</v>
      </c>
      <c r="D83" s="63">
        <v>10</v>
      </c>
      <c r="E83" s="63"/>
      <c r="F83" s="63">
        <v>10</v>
      </c>
      <c r="G83" s="63"/>
      <c r="H83" s="63"/>
      <c r="I83" s="63">
        <v>16</v>
      </c>
      <c r="J83" s="63"/>
      <c r="K83" s="63">
        <v>9</v>
      </c>
      <c r="L83" s="63"/>
      <c r="M83" s="63"/>
      <c r="N83" s="63"/>
      <c r="O83" s="64">
        <f>SUM(D83:N83)</f>
        <v>45</v>
      </c>
      <c r="P83" s="65">
        <f>COUNT(D83:N83)</f>
        <v>4</v>
      </c>
      <c r="Q83" s="64">
        <f>IF(P83&lt;9,0,SMALL(D83:N83,1))</f>
        <v>0</v>
      </c>
      <c r="R83" s="64">
        <f>IF(P83&lt;10,0,SMALL(D83:N83,2))</f>
        <v>0</v>
      </c>
      <c r="S83" s="64">
        <f>IF(P83&lt;11,0,SMALL(D83:N83,3))</f>
        <v>0</v>
      </c>
      <c r="T83" s="64">
        <f>IF(P83&lt;12,0,+SMALL(D83:N83,4))</f>
        <v>0</v>
      </c>
      <c r="U83" s="64">
        <f>IF(EXCLUS=4,O83-Q83-R83-S83-T83,IF(EXCLUS=3,O83-Q83-R83-S83,IF(EXCLUS=2,O83-Q83-R83,IF(EXCLUS=1,O83-Q83))))</f>
        <v>45</v>
      </c>
      <c r="V83" s="64">
        <f>+IF(+COUNT(D83:N83)&gt;0,RANK(U83,$U$39:$U$110,0),"")</f>
        <v>45</v>
      </c>
      <c r="W83" s="66" t="str">
        <f>IF(P83&gt;MAXCOMPET-1,1,"")</f>
        <v/>
      </c>
    </row>
    <row r="84" spans="1:23">
      <c r="A84" s="88" t="s">
        <v>163</v>
      </c>
      <c r="B84" s="89" t="s">
        <v>164</v>
      </c>
      <c r="C84" s="90" t="s">
        <v>47</v>
      </c>
      <c r="D84" s="63"/>
      <c r="E84" s="63"/>
      <c r="F84" s="63">
        <v>11</v>
      </c>
      <c r="G84" s="63">
        <v>15</v>
      </c>
      <c r="H84" s="63"/>
      <c r="I84" s="63">
        <v>4</v>
      </c>
      <c r="J84" s="63"/>
      <c r="K84" s="63">
        <v>10</v>
      </c>
      <c r="L84" s="63"/>
      <c r="M84" s="63"/>
      <c r="N84" s="63"/>
      <c r="O84" s="64">
        <f>SUM(D84:N84)</f>
        <v>40</v>
      </c>
      <c r="P84" s="65">
        <f>COUNT(D84:N84)</f>
        <v>4</v>
      </c>
      <c r="Q84" s="64">
        <f>IF(P84&lt;9,0,SMALL(D84:N84,1))</f>
        <v>0</v>
      </c>
      <c r="R84" s="64">
        <f>IF(P84&lt;10,0,SMALL(D84:N84,2))</f>
        <v>0</v>
      </c>
      <c r="S84" s="64">
        <f>IF(P84&lt;11,0,SMALL(D84:N84,3))</f>
        <v>0</v>
      </c>
      <c r="T84" s="64">
        <f>IF(P84&lt;12,0,+SMALL(D84:N84,4))</f>
        <v>0</v>
      </c>
      <c r="U84" s="64">
        <f>IF(EXCLUS=4,O84-Q84-R84-S84-T84,IF(EXCLUS=3,O84-Q84-R84-S84,IF(EXCLUS=2,O84-Q84-R84,IF(EXCLUS=1,O84-Q84))))</f>
        <v>40</v>
      </c>
      <c r="V84" s="64">
        <f>+IF(+COUNT(D84:N84)&gt;0,RANK(U84,$U$39:$U$110,0),"")</f>
        <v>46</v>
      </c>
      <c r="W84" s="66" t="str">
        <f>IF(P84&gt;MAXCOMPET-1,1,"")</f>
        <v/>
      </c>
    </row>
    <row r="85" spans="1:23">
      <c r="A85" s="60" t="s">
        <v>165</v>
      </c>
      <c r="B85" s="67" t="s">
        <v>166</v>
      </c>
      <c r="C85" s="68" t="s">
        <v>53</v>
      </c>
      <c r="D85" s="63"/>
      <c r="E85" s="63">
        <v>10</v>
      </c>
      <c r="F85" s="63">
        <v>3</v>
      </c>
      <c r="G85" s="63">
        <v>4</v>
      </c>
      <c r="H85" s="63"/>
      <c r="I85" s="63"/>
      <c r="J85" s="63">
        <v>6</v>
      </c>
      <c r="K85" s="63">
        <v>6</v>
      </c>
      <c r="L85" s="63">
        <v>8</v>
      </c>
      <c r="M85" s="63"/>
      <c r="N85" s="63"/>
      <c r="O85" s="64">
        <f>SUM(D85:N85)</f>
        <v>37</v>
      </c>
      <c r="P85" s="65">
        <f>COUNT(D85:N85)</f>
        <v>6</v>
      </c>
      <c r="Q85" s="64">
        <f>IF(P85&lt;9,0,SMALL(D85:N85,1))</f>
        <v>0</v>
      </c>
      <c r="R85" s="64">
        <f>IF(P85&lt;10,0,SMALL(D85:N85,2))</f>
        <v>0</v>
      </c>
      <c r="S85" s="64">
        <f>IF(P85&lt;11,0,SMALL(D85:N85,3))</f>
        <v>0</v>
      </c>
      <c r="T85" s="64">
        <f>IF(P85&lt;12,0,+SMALL(D85:N85,4))</f>
        <v>0</v>
      </c>
      <c r="U85" s="64">
        <f>IF(EXCLUS=4,O85-Q85-R85-S85-T85,IF(EXCLUS=3,O85-Q85-R85-S85,IF(EXCLUS=2,O85-Q85-R85,IF(EXCLUS=1,O85-Q85))))</f>
        <v>37</v>
      </c>
      <c r="V85" s="64">
        <f>+IF(+COUNT(D85:N85)&gt;0,RANK(U85,$U$39:$U$110,0),"")</f>
        <v>47</v>
      </c>
      <c r="W85" s="66" t="str">
        <f>IF(P85&gt;MAXCOMPET-1,1,"")</f>
        <v/>
      </c>
    </row>
    <row r="86" spans="1:23">
      <c r="A86" s="60" t="s">
        <v>167</v>
      </c>
      <c r="B86" s="67" t="s">
        <v>87</v>
      </c>
      <c r="C86" s="68" t="s">
        <v>168</v>
      </c>
      <c r="D86" s="63">
        <v>15</v>
      </c>
      <c r="E86" s="63">
        <v>13</v>
      </c>
      <c r="F86" s="63"/>
      <c r="G86" s="63"/>
      <c r="H86" s="63"/>
      <c r="I86" s="63"/>
      <c r="J86" s="63"/>
      <c r="K86" s="63">
        <v>9</v>
      </c>
      <c r="L86" s="63"/>
      <c r="M86" s="63"/>
      <c r="N86" s="63"/>
      <c r="O86" s="64">
        <f>SUM(D86:N86)</f>
        <v>37</v>
      </c>
      <c r="P86" s="65">
        <f>COUNT(D86:N86)</f>
        <v>3</v>
      </c>
      <c r="Q86" s="64">
        <f>IF(P86&lt;9,0,SMALL(D86:N86,1))</f>
        <v>0</v>
      </c>
      <c r="R86" s="64">
        <f>IF(P86&lt;10,0,SMALL(D86:N86,2))</f>
        <v>0</v>
      </c>
      <c r="S86" s="64">
        <f>IF(P86&lt;11,0,SMALL(D86:N86,3))</f>
        <v>0</v>
      </c>
      <c r="T86" s="64">
        <f>IF(P86&lt;12,0,+SMALL(D86:N86,4))</f>
        <v>0</v>
      </c>
      <c r="U86" s="64">
        <f>IF(EXCLUS=4,O86-Q86-R86-S86-T86,IF(EXCLUS=3,O86-Q86-R86-S86,IF(EXCLUS=2,O86-Q86-R86,IF(EXCLUS=1,O86-Q86))))</f>
        <v>37</v>
      </c>
      <c r="V86" s="64">
        <f>+IF(+COUNT(D86:N86)&gt;0,RANK(U86,$U$39:$U$110,0),"")</f>
        <v>47</v>
      </c>
      <c r="W86" s="66" t="str">
        <f>IF(P86&gt;MAXCOMPET-1,1,"")</f>
        <v/>
      </c>
    </row>
    <row r="87" spans="1:23">
      <c r="A87" s="60" t="s">
        <v>169</v>
      </c>
      <c r="B87" s="67" t="s">
        <v>160</v>
      </c>
      <c r="C87" s="68" t="s">
        <v>78</v>
      </c>
      <c r="D87" s="63"/>
      <c r="E87" s="63"/>
      <c r="F87" s="63"/>
      <c r="G87" s="63"/>
      <c r="H87" s="63"/>
      <c r="I87" s="63"/>
      <c r="J87" s="63">
        <v>22</v>
      </c>
      <c r="K87" s="63">
        <v>14</v>
      </c>
      <c r="L87" s="63"/>
      <c r="M87" s="63"/>
      <c r="N87" s="63"/>
      <c r="O87" s="64">
        <f>SUM(D87:N87)</f>
        <v>36</v>
      </c>
      <c r="P87" s="65">
        <f>COUNT(D87:N87)</f>
        <v>2</v>
      </c>
      <c r="Q87" s="64">
        <f>IF(P87&lt;9,0,SMALL(D87:N87,1))</f>
        <v>0</v>
      </c>
      <c r="R87" s="64">
        <f>IF(P87&lt;10,0,SMALL(D87:N87,2))</f>
        <v>0</v>
      </c>
      <c r="S87" s="64">
        <f>IF(P87&lt;11,0,SMALL(D87:N87,3))</f>
        <v>0</v>
      </c>
      <c r="T87" s="64">
        <f>IF(P87&lt;12,0,+SMALL(D87:N87,4))</f>
        <v>0</v>
      </c>
      <c r="U87" s="64">
        <f>IF(EXCLUS=4,O87-Q87-R87-S87-T87,IF(EXCLUS=3,O87-Q87-R87-S87,IF(EXCLUS=2,O87-Q87-R87,IF(EXCLUS=1,O87-Q87))))</f>
        <v>36</v>
      </c>
      <c r="V87" s="64">
        <f>+IF(+COUNT(D87:N87)&gt;0,RANK(U87,$U$39:$U$110,0),"")</f>
        <v>49</v>
      </c>
      <c r="W87" s="66" t="str">
        <f>IF(P87&gt;MAXCOMPET-1,1,"")</f>
        <v/>
      </c>
    </row>
    <row r="88" spans="1:23">
      <c r="A88" s="60" t="s">
        <v>170</v>
      </c>
      <c r="B88" s="67" t="s">
        <v>171</v>
      </c>
      <c r="C88" s="68" t="s">
        <v>42</v>
      </c>
      <c r="D88" s="63"/>
      <c r="E88" s="63"/>
      <c r="F88" s="63"/>
      <c r="G88" s="63">
        <v>17</v>
      </c>
      <c r="H88" s="63"/>
      <c r="I88" s="63">
        <v>7</v>
      </c>
      <c r="J88" s="63">
        <v>10</v>
      </c>
      <c r="K88" s="63"/>
      <c r="L88" s="63"/>
      <c r="M88" s="63"/>
      <c r="N88" s="63"/>
      <c r="O88" s="64">
        <f>SUM(D88:N88)</f>
        <v>34</v>
      </c>
      <c r="P88" s="65">
        <f>COUNT(D88:N88)</f>
        <v>3</v>
      </c>
      <c r="Q88" s="64">
        <f>IF(P88&lt;9,0,SMALL(D88:N88,1))</f>
        <v>0</v>
      </c>
      <c r="R88" s="64">
        <f>IF(P88&lt;10,0,SMALL(D88:N88,2))</f>
        <v>0</v>
      </c>
      <c r="S88" s="64">
        <f>IF(P88&lt;11,0,SMALL(D88:N88,3))</f>
        <v>0</v>
      </c>
      <c r="T88" s="64">
        <f>IF(P88&lt;12,0,+SMALL(D88:N88,4))</f>
        <v>0</v>
      </c>
      <c r="U88" s="64">
        <f>IF(EXCLUS=4,O88-Q88-R88-S88-T88,IF(EXCLUS=3,O88-Q88-R88-S88,IF(EXCLUS=2,O88-Q88-R88,IF(EXCLUS=1,O88-Q88))))</f>
        <v>34</v>
      </c>
      <c r="V88" s="64">
        <f>+IF(+COUNT(D88:N88)&gt;0,RANK(U88,$U$39:$U$110,0),"")</f>
        <v>50</v>
      </c>
      <c r="W88" s="66" t="str">
        <f>IF(P88&gt;MAXCOMPET-1,1,"")</f>
        <v/>
      </c>
    </row>
    <row r="89" spans="1:23">
      <c r="A89" s="60" t="s">
        <v>172</v>
      </c>
      <c r="B89" s="67" t="s">
        <v>173</v>
      </c>
      <c r="C89" s="68" t="s">
        <v>39</v>
      </c>
      <c r="D89" s="63"/>
      <c r="E89" s="63"/>
      <c r="F89" s="63">
        <v>12</v>
      </c>
      <c r="G89" s="63">
        <v>14</v>
      </c>
      <c r="H89" s="63"/>
      <c r="I89" s="63"/>
      <c r="J89" s="63">
        <v>8</v>
      </c>
      <c r="K89" s="63"/>
      <c r="L89" s="63"/>
      <c r="M89" s="63"/>
      <c r="N89" s="63"/>
      <c r="O89" s="64">
        <f>SUM(D89:N89)</f>
        <v>34</v>
      </c>
      <c r="P89" s="65">
        <f>COUNT(D89:N89)</f>
        <v>3</v>
      </c>
      <c r="Q89" s="64">
        <f>IF(P89&lt;9,0,SMALL(D89:N89,1))</f>
        <v>0</v>
      </c>
      <c r="R89" s="64">
        <f>IF(P89&lt;10,0,SMALL(D89:N89,2))</f>
        <v>0</v>
      </c>
      <c r="S89" s="64">
        <f>IF(P89&lt;11,0,SMALL(D89:N89,3))</f>
        <v>0</v>
      </c>
      <c r="T89" s="64">
        <f>IF(P89&lt;12,0,+SMALL(D89:N89,4))</f>
        <v>0</v>
      </c>
      <c r="U89" s="64">
        <f>IF(EXCLUS=4,O89-Q89-R89-S89-T89,IF(EXCLUS=3,O89-Q89-R89-S89,IF(EXCLUS=2,O89-Q89-R89,IF(EXCLUS=1,O89-Q89))))</f>
        <v>34</v>
      </c>
      <c r="V89" s="64">
        <f>+IF(+COUNT(D89:N89)&gt;0,RANK(U89,$U$39:$U$110,0),"")</f>
        <v>50</v>
      </c>
      <c r="W89" s="66" t="str">
        <f>IF(P89&gt;MAXCOMPET-1,1,"")</f>
        <v/>
      </c>
    </row>
    <row r="90" spans="1:23">
      <c r="A90" s="60" t="s">
        <v>174</v>
      </c>
      <c r="B90" s="67" t="s">
        <v>175</v>
      </c>
      <c r="C90" s="68" t="s">
        <v>78</v>
      </c>
      <c r="D90" s="63">
        <v>13</v>
      </c>
      <c r="E90" s="63"/>
      <c r="F90" s="63"/>
      <c r="G90" s="63">
        <v>21</v>
      </c>
      <c r="H90" s="63"/>
      <c r="I90" s="63"/>
      <c r="J90" s="63"/>
      <c r="K90" s="63"/>
      <c r="L90" s="63"/>
      <c r="M90" s="63"/>
      <c r="N90" s="63"/>
      <c r="O90" s="64">
        <f>SUM(D90:N90)</f>
        <v>34</v>
      </c>
      <c r="P90" s="65">
        <f>COUNT(D90:N90)</f>
        <v>2</v>
      </c>
      <c r="Q90" s="64">
        <f>IF(P90&lt;9,0,SMALL(D90:N90,1))</f>
        <v>0</v>
      </c>
      <c r="R90" s="64">
        <f>IF(P90&lt;10,0,SMALL(D90:N90,2))</f>
        <v>0</v>
      </c>
      <c r="S90" s="64">
        <f>IF(P90&lt;11,0,SMALL(D90:N90,3))</f>
        <v>0</v>
      </c>
      <c r="T90" s="64">
        <f>IF(P90&lt;12,0,+SMALL(D90:N90,4))</f>
        <v>0</v>
      </c>
      <c r="U90" s="64">
        <f>IF(EXCLUS=4,O90-Q90-R90-S90-T90,IF(EXCLUS=3,O90-Q90-R90-S90,IF(EXCLUS=2,O90-Q90-R90,IF(EXCLUS=1,O90-Q90))))</f>
        <v>34</v>
      </c>
      <c r="V90" s="64">
        <f>+IF(+COUNT(D90:N90)&gt;0,RANK(U90,$U$39:$U$110,0),"")</f>
        <v>50</v>
      </c>
      <c r="W90" s="66" t="str">
        <f>IF(P90&gt;MAXCOMPET-1,1,"")</f>
        <v/>
      </c>
    </row>
    <row r="91" spans="1:23">
      <c r="A91" s="60" t="s">
        <v>176</v>
      </c>
      <c r="B91" s="67" t="s">
        <v>87</v>
      </c>
      <c r="C91" s="68" t="s">
        <v>60</v>
      </c>
      <c r="D91" s="63"/>
      <c r="E91" s="63"/>
      <c r="F91" s="63"/>
      <c r="G91" s="63"/>
      <c r="H91" s="63">
        <v>9</v>
      </c>
      <c r="I91" s="63"/>
      <c r="J91" s="63"/>
      <c r="K91" s="63"/>
      <c r="L91" s="63">
        <v>13</v>
      </c>
      <c r="M91" s="63"/>
      <c r="N91" s="63"/>
      <c r="O91" s="64">
        <f>SUM(D91:N91)</f>
        <v>22</v>
      </c>
      <c r="P91" s="65">
        <f>COUNT(D91:N91)</f>
        <v>2</v>
      </c>
      <c r="Q91" s="64">
        <f>IF(P91&lt;9,0,SMALL(D91:N91,1))</f>
        <v>0</v>
      </c>
      <c r="R91" s="64">
        <f>IF(P91&lt;10,0,SMALL(D91:N91,2))</f>
        <v>0</v>
      </c>
      <c r="S91" s="64">
        <f>IF(P91&lt;11,0,SMALL(D91:N91,3))</f>
        <v>0</v>
      </c>
      <c r="T91" s="64">
        <f>IF(P91&lt;12,0,+SMALL(D91:N91,4))</f>
        <v>0</v>
      </c>
      <c r="U91" s="64">
        <f>IF(EXCLUS=4,O91-Q91-R91-S91-T91,IF(EXCLUS=3,O91-Q91-R91-S91,IF(EXCLUS=2,O91-Q91-R91,IF(EXCLUS=1,O91-Q91))))</f>
        <v>22</v>
      </c>
      <c r="V91" s="64">
        <f>+IF(+COUNT(D91:N91)&gt;0,RANK(U91,$U$39:$U$110,0),"")</f>
        <v>53</v>
      </c>
      <c r="W91" s="66" t="str">
        <f>IF(P91&gt;MAXCOMPET-1,1,"")</f>
        <v/>
      </c>
    </row>
    <row r="92" spans="1:23">
      <c r="A92" s="60" t="s">
        <v>177</v>
      </c>
      <c r="B92" s="67" t="s">
        <v>178</v>
      </c>
      <c r="C92" s="68" t="s">
        <v>70</v>
      </c>
      <c r="D92" s="63"/>
      <c r="E92" s="63">
        <v>0</v>
      </c>
      <c r="F92" s="63"/>
      <c r="G92" s="63"/>
      <c r="H92" s="63">
        <v>6</v>
      </c>
      <c r="I92" s="63"/>
      <c r="J92" s="63">
        <v>15</v>
      </c>
      <c r="K92" s="63"/>
      <c r="L92" s="63"/>
      <c r="M92" s="63"/>
      <c r="N92" s="63"/>
      <c r="O92" s="64">
        <f>SUM(D92:N92)</f>
        <v>21</v>
      </c>
      <c r="P92" s="65">
        <f>COUNT(D92:N92)</f>
        <v>3</v>
      </c>
      <c r="Q92" s="64">
        <f>IF(P92&lt;9,0,SMALL(D92:N92,1))</f>
        <v>0</v>
      </c>
      <c r="R92" s="64">
        <f>IF(P92&lt;10,0,SMALL(D92:N92,2))</f>
        <v>0</v>
      </c>
      <c r="S92" s="64">
        <f>IF(P92&lt;11,0,SMALL(D92:N92,3))</f>
        <v>0</v>
      </c>
      <c r="T92" s="64">
        <f>IF(P92&lt;12,0,+SMALL(D92:N92,4))</f>
        <v>0</v>
      </c>
      <c r="U92" s="64">
        <f>IF(EXCLUS=4,O92-Q92-R92-S92-T92,IF(EXCLUS=3,O92-Q92-R92-S92,IF(EXCLUS=2,O92-Q92-R92,IF(EXCLUS=1,O92-Q92))))</f>
        <v>21</v>
      </c>
      <c r="V92" s="64">
        <f>+IF(+COUNT(D92:N92)&gt;0,RANK(U92,$U$39:$U$110,0),"")</f>
        <v>54</v>
      </c>
      <c r="W92" s="66" t="str">
        <f>IF(P92&gt;MAXCOMPET-1,1,"")</f>
        <v/>
      </c>
    </row>
    <row r="93" spans="1:23">
      <c r="A93" s="60" t="s">
        <v>179</v>
      </c>
      <c r="B93" s="67" t="s">
        <v>91</v>
      </c>
      <c r="C93" s="68" t="s">
        <v>180</v>
      </c>
      <c r="D93" s="63"/>
      <c r="E93" s="63"/>
      <c r="F93" s="63"/>
      <c r="G93" s="63">
        <v>19</v>
      </c>
      <c r="H93" s="63"/>
      <c r="I93" s="63"/>
      <c r="J93" s="63"/>
      <c r="K93" s="63"/>
      <c r="L93" s="63"/>
      <c r="M93" s="63"/>
      <c r="N93" s="63"/>
      <c r="O93" s="64">
        <f>SUM(D93:N93)</f>
        <v>19</v>
      </c>
      <c r="P93" s="65">
        <f>COUNT(D93:N93)</f>
        <v>1</v>
      </c>
      <c r="Q93" s="64">
        <f>IF(P93&lt;9,0,SMALL(D93:N93,1))</f>
        <v>0</v>
      </c>
      <c r="R93" s="64">
        <f>IF(P93&lt;10,0,SMALL(D93:N93,2))</f>
        <v>0</v>
      </c>
      <c r="S93" s="64">
        <f>IF(P93&lt;11,0,SMALL(D93:N93,3))</f>
        <v>0</v>
      </c>
      <c r="T93" s="64">
        <f>IF(P93&lt;12,0,+SMALL(D93:N93,4))</f>
        <v>0</v>
      </c>
      <c r="U93" s="64">
        <f>IF(EXCLUS=4,O93-Q93-R93-S93-T93,IF(EXCLUS=3,O93-Q93-R93-S93,IF(EXCLUS=2,O93-Q93-R93,IF(EXCLUS=1,O93-Q93))))</f>
        <v>19</v>
      </c>
      <c r="V93" s="64">
        <f>+IF(+COUNT(D93:N93)&gt;0,RANK(U93,$U$39:$U$110,0),"")</f>
        <v>55</v>
      </c>
      <c r="W93" s="66" t="str">
        <f>IF(P93&gt;MAXCOMPET-1,1,"")</f>
        <v/>
      </c>
    </row>
    <row r="94" spans="1:23">
      <c r="A94" s="60" t="s">
        <v>181</v>
      </c>
      <c r="B94" s="67" t="s">
        <v>87</v>
      </c>
      <c r="C94" s="68" t="s">
        <v>60</v>
      </c>
      <c r="D94" s="63"/>
      <c r="E94" s="63"/>
      <c r="F94" s="63"/>
      <c r="G94" s="63"/>
      <c r="H94" s="63">
        <v>8</v>
      </c>
      <c r="I94" s="63"/>
      <c r="J94" s="63"/>
      <c r="K94" s="63">
        <v>9</v>
      </c>
      <c r="L94" s="63"/>
      <c r="M94" s="63"/>
      <c r="N94" s="63"/>
      <c r="O94" s="64">
        <f>SUM(D94:N94)</f>
        <v>17</v>
      </c>
      <c r="P94" s="65">
        <f>COUNT(D94:N94)</f>
        <v>2</v>
      </c>
      <c r="Q94" s="64">
        <f>IF(P94&lt;9,0,SMALL(D94:N94,1))</f>
        <v>0</v>
      </c>
      <c r="R94" s="64">
        <f>IF(P94&lt;10,0,SMALL(D94:N94,2))</f>
        <v>0</v>
      </c>
      <c r="S94" s="64">
        <f>IF(P94&lt;11,0,SMALL(D94:N94,3))</f>
        <v>0</v>
      </c>
      <c r="T94" s="64">
        <f>IF(P94&lt;12,0,+SMALL(D94:N94,4))</f>
        <v>0</v>
      </c>
      <c r="U94" s="64">
        <f>IF(EXCLUS=4,O94-Q94-R94-S94-T94,IF(EXCLUS=3,O94-Q94-R94-S94,IF(EXCLUS=2,O94-Q94-R94,IF(EXCLUS=1,O94-Q94))))</f>
        <v>17</v>
      </c>
      <c r="V94" s="64">
        <f>+IF(+COUNT(D94:N94)&gt;0,RANK(U94,$U$39:$U$110,0),"")</f>
        <v>56</v>
      </c>
      <c r="W94" s="66" t="str">
        <f>IF(P94&gt;MAXCOMPET-1,1,"")</f>
        <v/>
      </c>
    </row>
    <row r="95" spans="1:23">
      <c r="A95" s="60" t="s">
        <v>182</v>
      </c>
      <c r="B95" s="67" t="s">
        <v>183</v>
      </c>
      <c r="C95" s="68" t="s">
        <v>65</v>
      </c>
      <c r="D95" s="63">
        <v>0</v>
      </c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4">
        <f>SUM(D95:N95)</f>
        <v>0</v>
      </c>
      <c r="P95" s="65">
        <f>COUNT(D95:N95)</f>
        <v>1</v>
      </c>
      <c r="Q95" s="64">
        <f>IF(P95&lt;9,0,SMALL(D95:N95,1))</f>
        <v>0</v>
      </c>
      <c r="R95" s="64">
        <f>IF(P95&lt;10,0,SMALL(D95:N95,2))</f>
        <v>0</v>
      </c>
      <c r="S95" s="64">
        <f>IF(P95&lt;11,0,SMALL(D95:N95,3))</f>
        <v>0</v>
      </c>
      <c r="T95" s="64">
        <f>IF(P95&lt;12,0,+SMALL(D95:N95,4))</f>
        <v>0</v>
      </c>
      <c r="U95" s="64">
        <f>IF(EXCLUS=4,O95-Q95-R95-S95-T95,IF(EXCLUS=3,O95-Q95-R95-S95,IF(EXCLUS=2,O95-Q95-R95,IF(EXCLUS=1,O95-Q95))))</f>
        <v>0</v>
      </c>
      <c r="V95" s="64">
        <f>+IF(+COUNT(D95:N95)&gt;0,RANK(U95,$U$39:$U$110,0),"")</f>
        <v>57</v>
      </c>
      <c r="W95" s="66" t="str">
        <f>IF(P95&gt;MAXCOMPET-1,1,"")</f>
        <v/>
      </c>
    </row>
    <row r="96" spans="1:23">
      <c r="A96" s="60" t="s">
        <v>184</v>
      </c>
      <c r="B96" s="67" t="s">
        <v>185</v>
      </c>
      <c r="C96" s="68" t="s">
        <v>180</v>
      </c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4">
        <f>SUM(D96:N96)</f>
        <v>0</v>
      </c>
      <c r="P96" s="65">
        <f>COUNT(D96:N96)</f>
        <v>0</v>
      </c>
      <c r="Q96" s="64">
        <f>IF(P96&lt;9,0,SMALL(D96:N96,1))</f>
        <v>0</v>
      </c>
      <c r="R96" s="64">
        <f>IF(P96&lt;10,0,SMALL(D96:N96,2))</f>
        <v>0</v>
      </c>
      <c r="S96" s="64">
        <f>IF(P96&lt;11,0,SMALL(D96:N96,3))</f>
        <v>0</v>
      </c>
      <c r="T96" s="64">
        <f>IF(P96&lt;12,0,+SMALL(D96:N96,4))</f>
        <v>0</v>
      </c>
      <c r="U96" s="64">
        <f>IF(EXCLUS=4,O96-Q96-R96-S96-T96,IF(EXCLUS=3,O96-Q96-R96-S96,IF(EXCLUS=2,O96-Q96-R96,IF(EXCLUS=1,O96-Q96))))</f>
        <v>0</v>
      </c>
      <c r="V96" s="64" t="str">
        <f>+IF(+COUNT(D96:N96)&gt;0,RANK(U96,$U$39:$U$110,0),"")</f>
        <v/>
      </c>
      <c r="W96" s="66" t="str">
        <f>IF(P96&gt;MAXCOMPET-1,1,"")</f>
        <v/>
      </c>
    </row>
    <row r="97" spans="1:23">
      <c r="A97" s="60" t="s">
        <v>186</v>
      </c>
      <c r="B97" s="67" t="s">
        <v>187</v>
      </c>
      <c r="C97" s="68" t="s">
        <v>126</v>
      </c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4">
        <f>SUM(D97:N97)</f>
        <v>0</v>
      </c>
      <c r="P97" s="65">
        <f>COUNT(D97:N97)</f>
        <v>0</v>
      </c>
      <c r="Q97" s="64">
        <f>IF(P97&lt;9,0,SMALL(D97:N97,1))</f>
        <v>0</v>
      </c>
      <c r="R97" s="64">
        <f>IF(P97&lt;10,0,SMALL(D97:N97,2))</f>
        <v>0</v>
      </c>
      <c r="S97" s="64">
        <f>IF(P97&lt;11,0,SMALL(D97:N97,3))</f>
        <v>0</v>
      </c>
      <c r="T97" s="64">
        <f>IF(P97&lt;12,0,+SMALL(D97:N97,4))</f>
        <v>0</v>
      </c>
      <c r="U97" s="64">
        <f>IF(EXCLUS=4,O97-Q97-R97-S97-T97,IF(EXCLUS=3,O97-Q97-R97-S97,IF(EXCLUS=2,O97-Q97-R97,IF(EXCLUS=1,O97-Q97))))</f>
        <v>0</v>
      </c>
      <c r="V97" s="64" t="str">
        <f>+IF(+COUNT(D97:N97)&gt;0,RANK(U97,$U$39:$U$110,0),"")</f>
        <v/>
      </c>
      <c r="W97" s="66" t="str">
        <f>IF(P97&gt;MAXCOMPET-1,1,"")</f>
        <v/>
      </c>
    </row>
    <row r="98" spans="1:23">
      <c r="A98" s="60" t="s">
        <v>188</v>
      </c>
      <c r="B98" s="67" t="s">
        <v>189</v>
      </c>
      <c r="C98" s="68" t="s">
        <v>47</v>
      </c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4">
        <f>SUM(D98:N98)</f>
        <v>0</v>
      </c>
      <c r="P98" s="65">
        <f>COUNT(D98:N98)</f>
        <v>0</v>
      </c>
      <c r="Q98" s="64">
        <f>IF(P98&lt;9,0,SMALL(D98:N98,1))</f>
        <v>0</v>
      </c>
      <c r="R98" s="64">
        <f>IF(P98&lt;10,0,SMALL(D98:N98,2))</f>
        <v>0</v>
      </c>
      <c r="S98" s="64">
        <f>IF(P98&lt;11,0,SMALL(D98:N98,3))</f>
        <v>0</v>
      </c>
      <c r="T98" s="64">
        <f>IF(P98&lt;12,0,+SMALL(D98:N98,4))</f>
        <v>0</v>
      </c>
      <c r="U98" s="64">
        <f>IF(EXCLUS=4,O98-Q98-R98-S98-T98,IF(EXCLUS=3,O98-Q98-R98-S98,IF(EXCLUS=2,O98-Q98-R98,IF(EXCLUS=1,O98-Q98))))</f>
        <v>0</v>
      </c>
      <c r="V98" s="64" t="str">
        <f>+IF(+COUNT(D98:N98)&gt;0,RANK(U98,$U$39:$U$110,0),"")</f>
        <v/>
      </c>
      <c r="W98" s="66" t="str">
        <f>IF(P98&gt;MAXCOMPET-1,1,"")</f>
        <v/>
      </c>
    </row>
    <row r="99" spans="1:23">
      <c r="A99" s="60" t="s">
        <v>190</v>
      </c>
      <c r="B99" s="67" t="s">
        <v>191</v>
      </c>
      <c r="C99" s="68" t="s">
        <v>168</v>
      </c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4">
        <f>SUM(D99:N99)</f>
        <v>0</v>
      </c>
      <c r="P99" s="65">
        <f>COUNT(D99:N99)</f>
        <v>0</v>
      </c>
      <c r="Q99" s="64">
        <f>IF(P99&lt;9,0,SMALL(D99:N99,1))</f>
        <v>0</v>
      </c>
      <c r="R99" s="64">
        <f>IF(P99&lt;10,0,SMALL(D99:N99,2))</f>
        <v>0</v>
      </c>
      <c r="S99" s="64">
        <f>IF(P99&lt;11,0,SMALL(D99:N99,3))</f>
        <v>0</v>
      </c>
      <c r="T99" s="64">
        <f>IF(P99&lt;12,0,+SMALL(D99:N99,4))</f>
        <v>0</v>
      </c>
      <c r="U99" s="64">
        <f>IF(EXCLUS=4,O99-Q99-R99-S99-T99,IF(EXCLUS=3,O99-Q99-R99-S99,IF(EXCLUS=2,O99-Q99-R99,IF(EXCLUS=1,O99-Q99))))</f>
        <v>0</v>
      </c>
      <c r="V99" s="64" t="str">
        <f>+IF(+COUNT(D99:N99)&gt;0,RANK(U99,$U$39:$U$110,0),"")</f>
        <v/>
      </c>
      <c r="W99" s="66" t="str">
        <f>IF(P99&gt;MAXCOMPET-1,1,"")</f>
        <v/>
      </c>
    </row>
    <row r="100" spans="1:23">
      <c r="A100" s="60"/>
      <c r="B100" s="67"/>
      <c r="C100" s="68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4">
        <f>SUM(D100:N100)</f>
        <v>0</v>
      </c>
      <c r="P100" s="65">
        <f>COUNT(D100:N100)</f>
        <v>0</v>
      </c>
      <c r="Q100" s="64">
        <f>IF(P100&lt;9,0,SMALL(D100:N100,1))</f>
        <v>0</v>
      </c>
      <c r="R100" s="64">
        <f>IF(P100&lt;10,0,SMALL(D100:N100,2))</f>
        <v>0</v>
      </c>
      <c r="S100" s="64">
        <f>IF(P100&lt;11,0,SMALL(D100:N100,3))</f>
        <v>0</v>
      </c>
      <c r="T100" s="64">
        <f>IF(P100&lt;12,0,+SMALL(D100:N100,4))</f>
        <v>0</v>
      </c>
      <c r="U100" s="64">
        <f>IF(EXCLUS=4,O100-Q100-R100-S100-T100,IF(EXCLUS=3,O100-Q100-R100-S100,IF(EXCLUS=2,O100-Q100-R100,IF(EXCLUS=1,O100-Q100))))</f>
        <v>0</v>
      </c>
      <c r="V100" s="64" t="str">
        <f>+IF(+COUNT(D100:N100)&gt;0,RANK(U100,$U$39:$U$110,0),"")</f>
        <v/>
      </c>
      <c r="W100" s="66" t="str">
        <f>IF(P100&gt;MAXCOMPET-1,1,"")</f>
        <v/>
      </c>
    </row>
    <row r="101" spans="1:23">
      <c r="A101" s="60"/>
      <c r="B101" s="67"/>
      <c r="C101" s="68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4">
        <f>SUM(D101:N101)</f>
        <v>0</v>
      </c>
      <c r="P101" s="65">
        <f>COUNT(D101:N101)</f>
        <v>0</v>
      </c>
      <c r="Q101" s="64">
        <f>IF(P101&lt;9,0,SMALL(D101:N101,1))</f>
        <v>0</v>
      </c>
      <c r="R101" s="64">
        <f>IF(P101&lt;10,0,SMALL(D101:N101,2))</f>
        <v>0</v>
      </c>
      <c r="S101" s="64">
        <f>IF(P101&lt;11,0,SMALL(D101:N101,3))</f>
        <v>0</v>
      </c>
      <c r="T101" s="64">
        <f>IF(P101&lt;12,0,+SMALL(D101:N101,4))</f>
        <v>0</v>
      </c>
      <c r="U101" s="64">
        <f>IF(EXCLUS=4,O101-Q101-R101-S101-T101,IF(EXCLUS=3,O101-Q101-R101-S101,IF(EXCLUS=2,O101-Q101-R101,IF(EXCLUS=1,O101-Q101))))</f>
        <v>0</v>
      </c>
      <c r="V101" s="64" t="str">
        <f>+IF(+COUNT(D101:N101)&gt;0,RANK(U101,$U$39:$U$110,0),"")</f>
        <v/>
      </c>
      <c r="W101" s="66" t="str">
        <f>IF(P101&gt;MAXCOMPET-1,1,"")</f>
        <v/>
      </c>
    </row>
    <row r="102" spans="1:23">
      <c r="A102" s="60"/>
      <c r="B102" s="67"/>
      <c r="C102" s="68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4">
        <f>SUM(D102:N102)</f>
        <v>0</v>
      </c>
      <c r="P102" s="65">
        <f>COUNT(D102:N102)</f>
        <v>0</v>
      </c>
      <c r="Q102" s="64">
        <f>IF(P102&lt;9,0,SMALL(D102:N102,1))</f>
        <v>0</v>
      </c>
      <c r="R102" s="64">
        <f>IF(P102&lt;10,0,SMALL(D102:N102,2))</f>
        <v>0</v>
      </c>
      <c r="S102" s="64">
        <f>IF(P102&lt;11,0,SMALL(D102:N102,3))</f>
        <v>0</v>
      </c>
      <c r="T102" s="64">
        <f>IF(P102&lt;12,0,+SMALL(D102:N102,4))</f>
        <v>0</v>
      </c>
      <c r="U102" s="64">
        <f>IF(EXCLUS=4,O102-Q102-R102-S102-T102,IF(EXCLUS=3,O102-Q102-R102-S102,IF(EXCLUS=2,O102-Q102-R102,IF(EXCLUS=1,O102-Q102))))</f>
        <v>0</v>
      </c>
      <c r="V102" s="64" t="str">
        <f>+IF(+COUNT(D102:N102)&gt;0,RANK(U102,$U$39:$U$110,0),"")</f>
        <v/>
      </c>
      <c r="W102" s="66" t="str">
        <f>IF(P102&gt;MAXCOMPET-1,1,"")</f>
        <v/>
      </c>
    </row>
    <row r="103" spans="1:23">
      <c r="A103" s="60"/>
      <c r="B103" s="67"/>
      <c r="C103" s="68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4">
        <f>SUM(D103:N103)</f>
        <v>0</v>
      </c>
      <c r="P103" s="65">
        <f>COUNT(D103:N103)</f>
        <v>0</v>
      </c>
      <c r="Q103" s="64">
        <f>IF(P103&lt;9,0,SMALL(D103:N103,1))</f>
        <v>0</v>
      </c>
      <c r="R103" s="64">
        <f>IF(P103&lt;10,0,SMALL(D103:N103,2))</f>
        <v>0</v>
      </c>
      <c r="S103" s="64">
        <f>IF(P103&lt;11,0,SMALL(D103:N103,3))</f>
        <v>0</v>
      </c>
      <c r="T103" s="64">
        <f>IF(P103&lt;12,0,+SMALL(D103:N103,4))</f>
        <v>0</v>
      </c>
      <c r="U103" s="64">
        <f>IF(EXCLUS=4,O103-Q103-R103-S103-T103,IF(EXCLUS=3,O103-Q103-R103-S103,IF(EXCLUS=2,O103-Q103-R103,IF(EXCLUS=1,O103-Q103))))</f>
        <v>0</v>
      </c>
      <c r="V103" s="64" t="str">
        <f>+IF(+COUNT(D103:N103)&gt;0,RANK(U103,$U$39:$U$110,0),"")</f>
        <v/>
      </c>
      <c r="W103" s="66" t="str">
        <f>IF(P103&gt;MAXCOMPET-1,1,"")</f>
        <v/>
      </c>
    </row>
    <row r="104" spans="1:23">
      <c r="A104" s="60"/>
      <c r="B104" s="67"/>
      <c r="C104" s="68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4">
        <f>SUM(D104:N104)</f>
        <v>0</v>
      </c>
      <c r="P104" s="65">
        <f>COUNT(D104:N104)</f>
        <v>0</v>
      </c>
      <c r="Q104" s="64">
        <f>IF(P104&lt;9,0,SMALL(D104:N104,1))</f>
        <v>0</v>
      </c>
      <c r="R104" s="64">
        <f>IF(P104&lt;10,0,SMALL(D104:N104,2))</f>
        <v>0</v>
      </c>
      <c r="S104" s="64">
        <f>IF(P104&lt;11,0,SMALL(D104:N104,3))</f>
        <v>0</v>
      </c>
      <c r="T104" s="64">
        <f>IF(P104&lt;12,0,+SMALL(D104:N104,4))</f>
        <v>0</v>
      </c>
      <c r="U104" s="64">
        <f>IF(EXCLUS=4,O104-Q104-R104-S104-T104,IF(EXCLUS=3,O104-Q104-R104-S104,IF(EXCLUS=2,O104-Q104-R104,IF(EXCLUS=1,O104-Q104))))</f>
        <v>0</v>
      </c>
      <c r="V104" s="64" t="str">
        <f>+IF(+COUNT(D104:N104)&gt;0,RANK(U104,$U$39:$U$110,0),"")</f>
        <v/>
      </c>
      <c r="W104" s="66" t="str">
        <f>IF(P104&gt;MAXCOMPET-1,1,"")</f>
        <v/>
      </c>
    </row>
    <row r="105" spans="1:23">
      <c r="A105" s="60"/>
      <c r="B105" s="67"/>
      <c r="C105" s="68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4">
        <f>SUM(D105:N105)</f>
        <v>0</v>
      </c>
      <c r="P105" s="65">
        <f>COUNT(D105:N105)</f>
        <v>0</v>
      </c>
      <c r="Q105" s="64">
        <f>IF(P105&lt;9,0,SMALL(D105:N105,1))</f>
        <v>0</v>
      </c>
      <c r="R105" s="64">
        <f>IF(P105&lt;10,0,SMALL(D105:N105,2))</f>
        <v>0</v>
      </c>
      <c r="S105" s="64">
        <f>IF(P105&lt;11,0,SMALL(D105:N105,3))</f>
        <v>0</v>
      </c>
      <c r="T105" s="64">
        <f>IF(P105&lt;12,0,+SMALL(D105:N105,4))</f>
        <v>0</v>
      </c>
      <c r="U105" s="64">
        <f>IF(EXCLUS=4,O105-Q105-R105-S105-T105,IF(EXCLUS=3,O105-Q105-R105-S105,IF(EXCLUS=2,O105-Q105-R105,IF(EXCLUS=1,O105-Q105))))</f>
        <v>0</v>
      </c>
      <c r="V105" s="64" t="str">
        <f>+IF(+COUNT(D105:N105)&gt;0,RANK(U105,$U$39:$U$110,0),"")</f>
        <v/>
      </c>
      <c r="W105" s="66" t="str">
        <f>IF(P105&gt;MAXCOMPET-1,1,"")</f>
        <v/>
      </c>
    </row>
    <row r="106" spans="1:23">
      <c r="A106" s="67"/>
      <c r="B106" s="67"/>
      <c r="C106" s="68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4">
        <f>SUM(D106:N106)</f>
        <v>0</v>
      </c>
      <c r="P106" s="65">
        <f>COUNT(D106:N106)</f>
        <v>0</v>
      </c>
      <c r="Q106" s="64">
        <f>IF(P106&lt;9,0,SMALL(D106:N106,1))</f>
        <v>0</v>
      </c>
      <c r="R106" s="64">
        <f>IF(P106&lt;10,0,SMALL(D106:N106,2))</f>
        <v>0</v>
      </c>
      <c r="S106" s="64">
        <f>IF(P106&lt;11,0,SMALL(D106:N106,3))</f>
        <v>0</v>
      </c>
      <c r="T106" s="64">
        <f>IF(P106&lt;12,0,+SMALL(D106:N106,4))</f>
        <v>0</v>
      </c>
      <c r="U106" s="64">
        <f>IF(EXCLUS=4,O106-Q106-R106-S106-T106,IF(EXCLUS=3,O106-Q106-R106-S106,IF(EXCLUS=2,O106-Q106-R106,IF(EXCLUS=1,O106-Q106))))</f>
        <v>0</v>
      </c>
      <c r="V106" s="64" t="str">
        <f>+IF(+COUNT(D106:N106)&gt;0,RANK(U106,$U$39:$U$110,0),"")</f>
        <v/>
      </c>
      <c r="W106" s="66" t="str">
        <f>IF(P106&gt;MAXCOMPET-1,1,"")</f>
        <v/>
      </c>
    </row>
    <row r="107" spans="1:23">
      <c r="A107" s="60"/>
      <c r="B107" s="67"/>
      <c r="C107" s="68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4">
        <f>SUM(D107:N107)</f>
        <v>0</v>
      </c>
      <c r="P107" s="65">
        <f>COUNT(D107:N107)</f>
        <v>0</v>
      </c>
      <c r="Q107" s="64">
        <f>IF(P107&lt;9,0,SMALL(D107:N107,1))</f>
        <v>0</v>
      </c>
      <c r="R107" s="64">
        <f>IF(P107&lt;10,0,SMALL(D107:N107,2))</f>
        <v>0</v>
      </c>
      <c r="S107" s="64">
        <f>IF(P107&lt;11,0,SMALL(D107:N107,3))</f>
        <v>0</v>
      </c>
      <c r="T107" s="64">
        <f>IF(P107&lt;12,0,+SMALL(D107:N107,4))</f>
        <v>0</v>
      </c>
      <c r="U107" s="64">
        <f>IF(EXCLUS=4,O107-Q107-R107-S107-T107,IF(EXCLUS=3,O107-Q107-R107-S107,IF(EXCLUS=2,O107-Q107-R107,IF(EXCLUS=1,O107-Q107))))</f>
        <v>0</v>
      </c>
      <c r="V107" s="64" t="str">
        <f>+IF(+COUNT(D107:N107)&gt;0,RANK(U107,$U$39:$U$110,0),"")</f>
        <v/>
      </c>
      <c r="W107" s="66" t="str">
        <f>IF(P107&gt;MAXCOMPET-1,1,"")</f>
        <v/>
      </c>
    </row>
    <row r="108" spans="1:23">
      <c r="A108" s="60"/>
      <c r="B108" s="67"/>
      <c r="C108" s="68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4">
        <f>SUM(D108:N108)</f>
        <v>0</v>
      </c>
      <c r="P108" s="65">
        <f>COUNT(D108:N108)</f>
        <v>0</v>
      </c>
      <c r="Q108" s="64">
        <f>IF(P108&lt;9,0,SMALL(D108:N108,1))</f>
        <v>0</v>
      </c>
      <c r="R108" s="64">
        <f>IF(P108&lt;10,0,SMALL(D108:N108,2))</f>
        <v>0</v>
      </c>
      <c r="S108" s="64">
        <f>IF(P108&lt;11,0,SMALL(D108:N108,3))</f>
        <v>0</v>
      </c>
      <c r="T108" s="64">
        <f>IF(P108&lt;12,0,+SMALL(D108:N108,4))</f>
        <v>0</v>
      </c>
      <c r="U108" s="64">
        <f>IF(EXCLUS=4,O108-Q108-R108-S108-T108,IF(EXCLUS=3,O108-Q108-R108-S108,IF(EXCLUS=2,O108-Q108-R108,IF(EXCLUS=1,O108-Q108))))</f>
        <v>0</v>
      </c>
      <c r="V108" s="64" t="str">
        <f>+IF(+COUNT(D108:N108)&gt;0,RANK(U108,$U$39:$U$110,0),"")</f>
        <v/>
      </c>
      <c r="W108" s="66" t="str">
        <f>IF(P108&gt;MAXCOMPET-1,1,"")</f>
        <v/>
      </c>
    </row>
    <row r="109" spans="1:23">
      <c r="A109" s="60"/>
      <c r="B109" s="67"/>
      <c r="C109" s="68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4">
        <f>SUM(D109:N109)</f>
        <v>0</v>
      </c>
      <c r="P109" s="65">
        <f>COUNT(D109:N109)</f>
        <v>0</v>
      </c>
      <c r="Q109" s="64">
        <f>IF(P109&lt;9,0,SMALL(D109:N109,1))</f>
        <v>0</v>
      </c>
      <c r="R109" s="64">
        <f>IF(P109&lt;10,0,SMALL(D109:N109,2))</f>
        <v>0</v>
      </c>
      <c r="S109" s="64">
        <f>IF(P109&lt;11,0,SMALL(D109:N109,3))</f>
        <v>0</v>
      </c>
      <c r="T109" s="64">
        <f>IF(P109&lt;12,0,+SMALL(D109:N109,4))</f>
        <v>0</v>
      </c>
      <c r="U109" s="64">
        <f>IF(EXCLUS=4,O109-Q109-R109-S109-T109,IF(EXCLUS=3,O109-Q109-R109-S109,IF(EXCLUS=2,O109-Q109-R109,IF(EXCLUS=1,O109-Q109))))</f>
        <v>0</v>
      </c>
      <c r="V109" s="64" t="str">
        <f>+IF(+COUNT(D109:N109)&gt;0,RANK(U109,$U$39:$U$110,0),"")</f>
        <v/>
      </c>
      <c r="W109" s="66" t="str">
        <f>IF(P109&gt;MAXCOMPET-1,1,"")</f>
        <v/>
      </c>
    </row>
    <row r="110" spans="1:23">
      <c r="A110" s="60"/>
      <c r="B110" s="67"/>
      <c r="C110" s="68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4"/>
      <c r="P110" s="65"/>
      <c r="Q110" s="64"/>
      <c r="R110" s="64"/>
      <c r="S110" s="64"/>
      <c r="T110" s="64"/>
      <c r="U110" s="64"/>
      <c r="V110" s="64"/>
      <c r="W110" s="66"/>
    </row>
    <row r="111" spans="1:23">
      <c r="A111" s="72">
        <f>COUNTIF($A$39:$A$110,"&gt;&lt;")</f>
        <v>61</v>
      </c>
      <c r="B111" s="72">
        <f>COUNTIF($B$39:$B$110,"&gt;&lt;")</f>
        <v>61</v>
      </c>
      <c r="C111" s="72">
        <f>COUNTIF($C$39:$C$110,"&gt;&lt;")</f>
        <v>61</v>
      </c>
      <c r="D111" s="72">
        <f t="shared" ref="D111:N111" si="3">COUNTIF(D$39:D$110,"=0")+COUNTIF(D$39:D$110,"&gt;0")</f>
        <v>37</v>
      </c>
      <c r="E111" s="72">
        <f t="shared" si="3"/>
        <v>42</v>
      </c>
      <c r="F111" s="72">
        <f t="shared" si="3"/>
        <v>39</v>
      </c>
      <c r="G111" s="72">
        <f t="shared" si="3"/>
        <v>43</v>
      </c>
      <c r="H111" s="72">
        <f t="shared" si="3"/>
        <v>18</v>
      </c>
      <c r="I111" s="72">
        <f t="shared" si="3"/>
        <v>40</v>
      </c>
      <c r="J111" s="72">
        <f t="shared" si="3"/>
        <v>33</v>
      </c>
      <c r="K111" s="72">
        <f t="shared" si="3"/>
        <v>41</v>
      </c>
      <c r="L111" s="72">
        <f t="shared" si="3"/>
        <v>32</v>
      </c>
      <c r="M111" s="72">
        <f t="shared" si="3"/>
        <v>0</v>
      </c>
      <c r="N111" s="73">
        <f t="shared" si="3"/>
        <v>0</v>
      </c>
      <c r="O111" s="64"/>
      <c r="P111" s="64"/>
      <c r="Q111" s="64"/>
      <c r="R111" s="64"/>
      <c r="S111" s="64"/>
      <c r="T111" s="64"/>
      <c r="U111" s="64"/>
      <c r="V111" s="64"/>
      <c r="W111" s="91"/>
    </row>
    <row r="112" spans="1:23">
      <c r="A112" s="74"/>
      <c r="B112" s="75"/>
      <c r="C112" s="76"/>
      <c r="D112" s="77">
        <f t="shared" ref="D112:N112" si="4">IF(D111&gt;0,D111/$A111,0)</f>
        <v>0.60655737704918034</v>
      </c>
      <c r="E112" s="77">
        <f t="shared" si="4"/>
        <v>0.68852459016393441</v>
      </c>
      <c r="F112" s="77">
        <f t="shared" si="4"/>
        <v>0.63934426229508201</v>
      </c>
      <c r="G112" s="77">
        <f t="shared" si="4"/>
        <v>0.70491803278688525</v>
      </c>
      <c r="H112" s="77">
        <f t="shared" si="4"/>
        <v>0.29508196721311475</v>
      </c>
      <c r="I112" s="77">
        <f t="shared" si="4"/>
        <v>0.65573770491803274</v>
      </c>
      <c r="J112" s="77">
        <f t="shared" si="4"/>
        <v>0.54098360655737709</v>
      </c>
      <c r="K112" s="77">
        <f t="shared" si="4"/>
        <v>0.67213114754098358</v>
      </c>
      <c r="L112" s="77">
        <f t="shared" si="4"/>
        <v>0.52459016393442626</v>
      </c>
      <c r="M112" s="77">
        <f t="shared" si="4"/>
        <v>0</v>
      </c>
      <c r="N112" s="77">
        <f t="shared" si="4"/>
        <v>0</v>
      </c>
      <c r="O112" s="64"/>
      <c r="P112" s="64"/>
      <c r="Q112" s="64"/>
      <c r="R112" s="64"/>
      <c r="S112" s="64"/>
      <c r="T112" s="64"/>
      <c r="U112" s="64"/>
      <c r="V112" s="64"/>
      <c r="W112" s="91"/>
    </row>
    <row r="113" spans="1:23">
      <c r="A113" s="92"/>
      <c r="B113" s="93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91"/>
    </row>
    <row r="114" spans="1:23">
      <c r="A114" s="94"/>
      <c r="B114" s="95"/>
      <c r="C114" s="9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4"/>
      <c r="O114" s="97"/>
      <c r="P114" s="97"/>
      <c r="Q114" s="97"/>
      <c r="R114" s="97"/>
      <c r="S114" s="97"/>
      <c r="T114" s="97"/>
      <c r="U114" s="97"/>
      <c r="V114" s="97"/>
      <c r="W114" s="91"/>
    </row>
    <row r="115" spans="1:23">
      <c r="A115" s="82" t="s">
        <v>82</v>
      </c>
      <c r="B115" s="83" t="s">
        <v>192</v>
      </c>
      <c r="C115" s="84" t="s">
        <v>13</v>
      </c>
      <c r="D115" s="84" t="s">
        <v>14</v>
      </c>
      <c r="E115" s="85"/>
      <c r="F115" s="85"/>
      <c r="G115" s="85"/>
      <c r="H115" s="85"/>
      <c r="I115" s="85"/>
      <c r="J115" s="85"/>
      <c r="K115" s="85"/>
      <c r="L115" s="85"/>
      <c r="M115" s="85"/>
      <c r="N115" s="86"/>
      <c r="O115" s="86"/>
      <c r="P115" s="86"/>
      <c r="Q115" s="86"/>
      <c r="R115" s="86"/>
      <c r="S115" s="86"/>
      <c r="T115" s="86"/>
      <c r="U115" s="86"/>
      <c r="V115" s="86"/>
      <c r="W115" s="91"/>
    </row>
    <row r="116" spans="1:23" ht="75.75">
      <c r="A116" s="52" t="s">
        <v>83</v>
      </c>
      <c r="B116" s="53" t="s">
        <v>16</v>
      </c>
      <c r="C116" s="54" t="s">
        <v>17</v>
      </c>
      <c r="D116" s="55" t="s">
        <v>18</v>
      </c>
      <c r="E116" s="55" t="s">
        <v>19</v>
      </c>
      <c r="F116" s="55" t="s">
        <v>20</v>
      </c>
      <c r="G116" s="55" t="s">
        <v>21</v>
      </c>
      <c r="H116" s="55" t="s">
        <v>22</v>
      </c>
      <c r="I116" s="55" t="s">
        <v>23</v>
      </c>
      <c r="J116" s="55" t="s">
        <v>24</v>
      </c>
      <c r="K116" s="56" t="s">
        <v>25</v>
      </c>
      <c r="L116" s="55" t="s">
        <v>26</v>
      </c>
      <c r="M116" s="55" t="s">
        <v>27</v>
      </c>
      <c r="N116" s="56" t="s">
        <v>21</v>
      </c>
      <c r="O116" s="57" t="s">
        <v>28</v>
      </c>
      <c r="P116" s="57" t="s">
        <v>29</v>
      </c>
      <c r="Q116" s="57" t="s">
        <v>30</v>
      </c>
      <c r="R116" s="57" t="s">
        <v>31</v>
      </c>
      <c r="S116" s="57" t="s">
        <v>32</v>
      </c>
      <c r="T116" s="57" t="s">
        <v>33</v>
      </c>
      <c r="U116" s="58" t="s">
        <v>34</v>
      </c>
      <c r="V116" s="57" t="s">
        <v>35</v>
      </c>
      <c r="W116" s="57" t="s">
        <v>36</v>
      </c>
    </row>
    <row r="117" spans="1:23">
      <c r="A117" s="60" t="s">
        <v>193</v>
      </c>
      <c r="B117" s="67" t="s">
        <v>194</v>
      </c>
      <c r="C117" s="62" t="s">
        <v>92</v>
      </c>
      <c r="D117" s="63">
        <v>10</v>
      </c>
      <c r="E117" s="63">
        <v>15</v>
      </c>
      <c r="F117" s="63">
        <v>7</v>
      </c>
      <c r="G117" s="63">
        <v>13</v>
      </c>
      <c r="H117" s="63">
        <v>7</v>
      </c>
      <c r="I117" s="63">
        <v>10</v>
      </c>
      <c r="J117" s="63"/>
      <c r="K117" s="63">
        <v>12</v>
      </c>
      <c r="L117" s="63">
        <v>12</v>
      </c>
      <c r="M117" s="63"/>
      <c r="N117" s="63"/>
      <c r="O117" s="98">
        <f>SUM(D117:N117)</f>
        <v>86</v>
      </c>
      <c r="P117" s="65">
        <f>COUNT(D117:N117)</f>
        <v>8</v>
      </c>
      <c r="Q117" s="64">
        <f>IF(P117&lt;9,0,SMALL(D117:N117,1))</f>
        <v>0</v>
      </c>
      <c r="R117" s="64">
        <f>IF(P117&lt;10,0,SMALL(D117:N117,2))</f>
        <v>0</v>
      </c>
      <c r="S117" s="64">
        <f>IF(P117&lt;11,0,SMALL(D117:N117,3))</f>
        <v>0</v>
      </c>
      <c r="T117" s="64">
        <f>IF(P117&lt;12,0,+SMALL(D117:N117,4))</f>
        <v>0</v>
      </c>
      <c r="U117" s="64">
        <f>IF(EXCLUS=4,O117-Q117-R117-S117-T117,IF(EXCLUS=3,O117-Q117-R117-S117,IF(EXCLUS=2,O117-Q117-R117,IF(EXCLUS=1,O117-Q117))))</f>
        <v>86</v>
      </c>
      <c r="V117" s="99">
        <f>+IF(+COUNT(D117:N117)&gt;0,RANK(U117,$U$117:$U$190,0),"")</f>
        <v>1</v>
      </c>
      <c r="W117" s="66">
        <f>IF(P117&gt;MAXCOMPET-1,1,"")</f>
        <v>1</v>
      </c>
    </row>
    <row r="118" spans="1:23">
      <c r="A118" s="60" t="s">
        <v>195</v>
      </c>
      <c r="B118" s="67" t="s">
        <v>104</v>
      </c>
      <c r="C118" s="62" t="s">
        <v>42</v>
      </c>
      <c r="D118" s="63">
        <v>13</v>
      </c>
      <c r="E118" s="63">
        <v>14</v>
      </c>
      <c r="F118" s="63">
        <v>8</v>
      </c>
      <c r="G118" s="63">
        <v>9</v>
      </c>
      <c r="H118" s="63"/>
      <c r="I118" s="63">
        <v>8</v>
      </c>
      <c r="J118" s="63"/>
      <c r="K118" s="63">
        <v>13</v>
      </c>
      <c r="L118" s="63">
        <v>19</v>
      </c>
      <c r="M118" s="63"/>
      <c r="N118" s="63"/>
      <c r="O118" s="98">
        <f>SUM(D118:N118)</f>
        <v>84</v>
      </c>
      <c r="P118" s="65">
        <f>COUNT(D118:N118)</f>
        <v>7</v>
      </c>
      <c r="Q118" s="64">
        <f>IF(P118&lt;9,0,SMALL(D118:N118,1))</f>
        <v>0</v>
      </c>
      <c r="R118" s="64">
        <f>IF(P118&lt;10,0,SMALL(D118:N118,2))</f>
        <v>0</v>
      </c>
      <c r="S118" s="64">
        <f>IF(P118&lt;11,0,SMALL(D118:N118,3))</f>
        <v>0</v>
      </c>
      <c r="T118" s="64">
        <f>IF(P118&lt;12,0,+SMALL(D118:N118,4))</f>
        <v>0</v>
      </c>
      <c r="U118" s="64">
        <f>IF(EXCLUS=4,O118-Q118-R118-S118-T118,IF(EXCLUS=3,O118-Q118-R118-S118,IF(EXCLUS=2,O118-Q118-R118,IF(EXCLUS=1,O118-Q118))))</f>
        <v>84</v>
      </c>
      <c r="V118" s="99">
        <f>+IF(+COUNT(D118:N118)&gt;0,RANK(U118,$U$117:$U$190,0),"")</f>
        <v>2</v>
      </c>
      <c r="W118" s="66" t="str">
        <f>IF(P118&gt;MAXCOMPET-1,1,"")</f>
        <v/>
      </c>
    </row>
    <row r="119" spans="1:23">
      <c r="A119" s="60" t="s">
        <v>196</v>
      </c>
      <c r="B119" s="67" t="s">
        <v>197</v>
      </c>
      <c r="C119" s="62" t="s">
        <v>39</v>
      </c>
      <c r="D119" s="63">
        <v>7</v>
      </c>
      <c r="E119" s="63">
        <v>10</v>
      </c>
      <c r="F119" s="63">
        <v>8</v>
      </c>
      <c r="G119" s="63">
        <v>6</v>
      </c>
      <c r="H119" s="63">
        <v>11</v>
      </c>
      <c r="I119" s="63">
        <v>8</v>
      </c>
      <c r="J119" s="63">
        <v>15</v>
      </c>
      <c r="K119" s="63">
        <v>8</v>
      </c>
      <c r="L119" s="63">
        <v>12</v>
      </c>
      <c r="M119" s="63"/>
      <c r="N119" s="63"/>
      <c r="O119" s="98">
        <f>SUM(D119:N119)</f>
        <v>85</v>
      </c>
      <c r="P119" s="65">
        <f>COUNT(D119:N119)</f>
        <v>9</v>
      </c>
      <c r="Q119" s="64">
        <f>IF(P119&lt;9,0,SMALL(D119:N119,1))</f>
        <v>6</v>
      </c>
      <c r="R119" s="64">
        <f>IF(P119&lt;10,0,SMALL(D119:N119,2))</f>
        <v>0</v>
      </c>
      <c r="S119" s="64">
        <f>IF(P119&lt;11,0,SMALL(D119:N119,3))</f>
        <v>0</v>
      </c>
      <c r="T119" s="64">
        <f>IF(P119&lt;12,0,+SMALL(D119:N119,4))</f>
        <v>0</v>
      </c>
      <c r="U119" s="64">
        <f>IF(EXCLUS=4,O119-Q119-R119-S119-T119,IF(EXCLUS=3,O119-Q119-R119-S119,IF(EXCLUS=2,O119-Q119-R119,IF(EXCLUS=1,O119-Q119))))</f>
        <v>79</v>
      </c>
      <c r="V119" s="99">
        <f>+IF(+COUNT(D119:N119)&gt;0,RANK(U119,$U$117:$U$190,0),"")</f>
        <v>3</v>
      </c>
      <c r="W119" s="66">
        <f>IF(P119&gt;MAXCOMPET-1,1,"")</f>
        <v>1</v>
      </c>
    </row>
    <row r="120" spans="1:23">
      <c r="A120" s="60" t="s">
        <v>198</v>
      </c>
      <c r="B120" s="67" t="s">
        <v>199</v>
      </c>
      <c r="C120" s="62" t="s">
        <v>65</v>
      </c>
      <c r="D120" s="63">
        <v>14</v>
      </c>
      <c r="E120" s="63"/>
      <c r="F120" s="63">
        <v>8</v>
      </c>
      <c r="G120" s="63">
        <v>14</v>
      </c>
      <c r="H120" s="63">
        <v>8</v>
      </c>
      <c r="I120" s="63">
        <v>5</v>
      </c>
      <c r="J120" s="63">
        <v>4</v>
      </c>
      <c r="K120" s="63">
        <v>7</v>
      </c>
      <c r="L120" s="63">
        <v>18</v>
      </c>
      <c r="M120" s="63"/>
      <c r="N120" s="63"/>
      <c r="O120" s="98">
        <f>SUM(D120:N120)</f>
        <v>78</v>
      </c>
      <c r="P120" s="65">
        <f>COUNT(D120:N120)</f>
        <v>8</v>
      </c>
      <c r="Q120" s="64">
        <f>IF(P120&lt;9,0,SMALL(D120:N120,1))</f>
        <v>0</v>
      </c>
      <c r="R120" s="64">
        <f>IF(P120&lt;10,0,SMALL(D120:N120,2))</f>
        <v>0</v>
      </c>
      <c r="S120" s="64">
        <f>IF(P120&lt;11,0,SMALL(D120:N120,3))</f>
        <v>0</v>
      </c>
      <c r="T120" s="64">
        <f>IF(P120&lt;12,0,+SMALL(D120:N120,4))</f>
        <v>0</v>
      </c>
      <c r="U120" s="64">
        <f>IF(EXCLUS=4,O120-Q120-R120-S120-T120,IF(EXCLUS=3,O120-Q120-R120-S120,IF(EXCLUS=2,O120-Q120-R120,IF(EXCLUS=1,O120-Q120))))</f>
        <v>78</v>
      </c>
      <c r="V120" s="99">
        <f>+IF(+COUNT(D120:N120)&gt;0,RANK(U120,$U$117:$U$190,0),"")</f>
        <v>4</v>
      </c>
      <c r="W120" s="66">
        <f>IF(P120&gt;MAXCOMPET-1,1,"")</f>
        <v>1</v>
      </c>
    </row>
    <row r="121" spans="1:23">
      <c r="A121" s="60" t="s">
        <v>200</v>
      </c>
      <c r="B121" s="67" t="s">
        <v>201</v>
      </c>
      <c r="C121" s="62" t="s">
        <v>110</v>
      </c>
      <c r="D121" s="63">
        <v>5</v>
      </c>
      <c r="E121" s="63">
        <v>8</v>
      </c>
      <c r="F121" s="63">
        <v>6</v>
      </c>
      <c r="G121" s="63">
        <v>6</v>
      </c>
      <c r="H121" s="63">
        <v>7</v>
      </c>
      <c r="I121" s="63">
        <v>13</v>
      </c>
      <c r="J121" s="63">
        <v>10</v>
      </c>
      <c r="K121" s="63">
        <v>15</v>
      </c>
      <c r="L121" s="63">
        <v>10</v>
      </c>
      <c r="M121" s="63"/>
      <c r="N121" s="63"/>
      <c r="O121" s="98">
        <f>SUM(D121:N121)</f>
        <v>80</v>
      </c>
      <c r="P121" s="65">
        <f>COUNT(D121:N121)</f>
        <v>9</v>
      </c>
      <c r="Q121" s="64">
        <f>IF(P121&lt;9,0,SMALL(D121:N121,1))</f>
        <v>5</v>
      </c>
      <c r="R121" s="64">
        <f>IF(P121&lt;10,0,SMALL(D121:N121,2))</f>
        <v>0</v>
      </c>
      <c r="S121" s="64">
        <f>IF(P121&lt;11,0,SMALL(D121:N121,3))</f>
        <v>0</v>
      </c>
      <c r="T121" s="64">
        <f>IF(P121&lt;12,0,+SMALL(D121:N121,4))</f>
        <v>0</v>
      </c>
      <c r="U121" s="64">
        <f>IF(EXCLUS=4,O121-Q121-R121-S121-T121,IF(EXCLUS=3,O121-Q121-R121-S121,IF(EXCLUS=2,O121-Q121-R121,IF(EXCLUS=1,O121-Q121))))</f>
        <v>75</v>
      </c>
      <c r="V121" s="99">
        <f>+IF(+COUNT(D121:N121)&gt;0,RANK(U121,$U$117:$U$190,0),"")</f>
        <v>5</v>
      </c>
      <c r="W121" s="66">
        <f>IF(P121&gt;MAXCOMPET-1,1,"")</f>
        <v>1</v>
      </c>
    </row>
    <row r="122" spans="1:23">
      <c r="A122" s="60" t="s">
        <v>51</v>
      </c>
      <c r="B122" s="67" t="s">
        <v>202</v>
      </c>
      <c r="C122" s="62" t="s">
        <v>53</v>
      </c>
      <c r="D122" s="63">
        <v>7</v>
      </c>
      <c r="E122" s="63">
        <v>6</v>
      </c>
      <c r="F122" s="63">
        <v>12</v>
      </c>
      <c r="G122" s="63">
        <v>11</v>
      </c>
      <c r="H122" s="63"/>
      <c r="I122" s="63">
        <v>11</v>
      </c>
      <c r="J122" s="63">
        <v>7</v>
      </c>
      <c r="K122" s="63">
        <v>9</v>
      </c>
      <c r="L122" s="63">
        <v>11</v>
      </c>
      <c r="M122" s="63"/>
      <c r="N122" s="63"/>
      <c r="O122" s="98">
        <f>SUM(D122:N122)</f>
        <v>74</v>
      </c>
      <c r="P122" s="65">
        <f>COUNT(D122:N122)</f>
        <v>8</v>
      </c>
      <c r="Q122" s="64">
        <f>IF(P122&lt;9,0,SMALL(D122:N122,1))</f>
        <v>0</v>
      </c>
      <c r="R122" s="64">
        <f>IF(P122&lt;10,0,SMALL(D122:N122,2))</f>
        <v>0</v>
      </c>
      <c r="S122" s="64">
        <f>IF(P122&lt;11,0,SMALL(D122:N122,3))</f>
        <v>0</v>
      </c>
      <c r="T122" s="64">
        <f>IF(P122&lt;12,0,+SMALL(D122:N122,4))</f>
        <v>0</v>
      </c>
      <c r="U122" s="64">
        <f>IF(EXCLUS=4,O122-Q122-R122-S122-T122,IF(EXCLUS=3,O122-Q122-R122-S122,IF(EXCLUS=2,O122-Q122-R122,IF(EXCLUS=1,O122-Q122))))</f>
        <v>74</v>
      </c>
      <c r="V122" s="99">
        <f>+IF(+COUNT(D122:N122)&gt;0,RANK(U122,$U$117:$U$190,0),"")</f>
        <v>6</v>
      </c>
      <c r="W122" s="66">
        <f>IF(P122&gt;MAXCOMPET-1,1,"")</f>
        <v>1</v>
      </c>
    </row>
    <row r="123" spans="1:23">
      <c r="A123" s="60" t="s">
        <v>203</v>
      </c>
      <c r="B123" s="67" t="s">
        <v>204</v>
      </c>
      <c r="C123" s="62" t="s">
        <v>47</v>
      </c>
      <c r="D123" s="63">
        <v>7</v>
      </c>
      <c r="E123" s="63">
        <v>15</v>
      </c>
      <c r="F123" s="63">
        <v>9</v>
      </c>
      <c r="G123" s="63">
        <v>11</v>
      </c>
      <c r="H123" s="63"/>
      <c r="I123" s="63"/>
      <c r="J123" s="63">
        <v>9</v>
      </c>
      <c r="K123" s="63">
        <v>10</v>
      </c>
      <c r="L123" s="63">
        <v>12</v>
      </c>
      <c r="M123" s="63"/>
      <c r="N123" s="63"/>
      <c r="O123" s="98">
        <f>SUM(D123:N123)</f>
        <v>73</v>
      </c>
      <c r="P123" s="65">
        <f>COUNT(D123:N123)</f>
        <v>7</v>
      </c>
      <c r="Q123" s="64">
        <f>IF(P123&lt;9,0,SMALL(D123:N123,1))</f>
        <v>0</v>
      </c>
      <c r="R123" s="64">
        <f>IF(P123&lt;10,0,SMALL(D123:N123,2))</f>
        <v>0</v>
      </c>
      <c r="S123" s="64">
        <f>IF(P123&lt;11,0,SMALL(D123:N123,3))</f>
        <v>0</v>
      </c>
      <c r="T123" s="64">
        <f>IF(P123&lt;12,0,+SMALL(D123:N123,4))</f>
        <v>0</v>
      </c>
      <c r="U123" s="64">
        <f>IF(EXCLUS=4,O123-Q123-R123-S123-T123,IF(EXCLUS=3,O123-Q123-R123-S123,IF(EXCLUS=2,O123-Q123-R123,IF(EXCLUS=1,O123-Q123))))</f>
        <v>73</v>
      </c>
      <c r="V123" s="99">
        <f>+IF(+COUNT(D123:N123)&gt;0,RANK(U123,$U$117:$U$190,0),"")</f>
        <v>7</v>
      </c>
      <c r="W123" s="66" t="str">
        <f>IF(P123&gt;MAXCOMPET-1,1,"")</f>
        <v/>
      </c>
    </row>
    <row r="124" spans="1:23">
      <c r="A124" s="60" t="s">
        <v>205</v>
      </c>
      <c r="B124" s="67" t="s">
        <v>98</v>
      </c>
      <c r="C124" s="62" t="s">
        <v>42</v>
      </c>
      <c r="D124" s="63">
        <v>10</v>
      </c>
      <c r="E124" s="63">
        <v>12</v>
      </c>
      <c r="F124" s="63">
        <v>8</v>
      </c>
      <c r="G124" s="63">
        <v>7</v>
      </c>
      <c r="H124" s="63"/>
      <c r="I124" s="63">
        <v>7</v>
      </c>
      <c r="J124" s="63">
        <v>6</v>
      </c>
      <c r="K124" s="63">
        <v>13</v>
      </c>
      <c r="L124" s="63">
        <v>10</v>
      </c>
      <c r="M124" s="63"/>
      <c r="N124" s="63"/>
      <c r="O124" s="98">
        <f>SUM(D124:N124)</f>
        <v>73</v>
      </c>
      <c r="P124" s="65">
        <f>COUNT(D124:N124)</f>
        <v>8</v>
      </c>
      <c r="Q124" s="64">
        <f>IF(P124&lt;9,0,SMALL(D124:N124,1))</f>
        <v>0</v>
      </c>
      <c r="R124" s="64">
        <f>IF(P124&lt;10,0,SMALL(D124:N124,2))</f>
        <v>0</v>
      </c>
      <c r="S124" s="64">
        <f>IF(P124&lt;11,0,SMALL(D124:N124,3))</f>
        <v>0</v>
      </c>
      <c r="T124" s="64">
        <f>IF(P124&lt;12,0,+SMALL(D124:N124,4))</f>
        <v>0</v>
      </c>
      <c r="U124" s="64">
        <f>IF(EXCLUS=4,O124-Q124-R124-S124-T124,IF(EXCLUS=3,O124-Q124-R124-S124,IF(EXCLUS=2,O124-Q124-R124,IF(EXCLUS=1,O124-Q124))))</f>
        <v>73</v>
      </c>
      <c r="V124" s="99">
        <f>+IF(+COUNT(D124:N124)&gt;0,RANK(U124,$U$117:$U$190,0),"")</f>
        <v>7</v>
      </c>
      <c r="W124" s="66">
        <f>IF(P124&gt;MAXCOMPET-1,1,"")</f>
        <v>1</v>
      </c>
    </row>
    <row r="125" spans="1:23">
      <c r="A125" s="60" t="s">
        <v>206</v>
      </c>
      <c r="B125" s="67" t="s">
        <v>98</v>
      </c>
      <c r="C125" s="62" t="s">
        <v>113</v>
      </c>
      <c r="D125" s="63">
        <v>10</v>
      </c>
      <c r="E125" s="63">
        <v>12</v>
      </c>
      <c r="F125" s="63">
        <v>5</v>
      </c>
      <c r="G125" s="63">
        <v>10</v>
      </c>
      <c r="H125" s="63"/>
      <c r="I125" s="63">
        <v>5</v>
      </c>
      <c r="J125" s="63">
        <v>13</v>
      </c>
      <c r="K125" s="63">
        <v>5</v>
      </c>
      <c r="L125" s="63">
        <v>11</v>
      </c>
      <c r="M125" s="63"/>
      <c r="N125" s="63"/>
      <c r="O125" s="98">
        <f>SUM(D125:N125)</f>
        <v>71</v>
      </c>
      <c r="P125" s="65">
        <f>COUNT(D125:N125)</f>
        <v>8</v>
      </c>
      <c r="Q125" s="64">
        <f>IF(P125&lt;9,0,SMALL(D125:N125,1))</f>
        <v>0</v>
      </c>
      <c r="R125" s="64">
        <f>IF(P125&lt;10,0,SMALL(D125:N125,2))</f>
        <v>0</v>
      </c>
      <c r="S125" s="64">
        <f>IF(P125&lt;11,0,SMALL(D125:N125,3))</f>
        <v>0</v>
      </c>
      <c r="T125" s="64">
        <f>IF(P125&lt;12,0,+SMALL(D125:N125,4))</f>
        <v>0</v>
      </c>
      <c r="U125" s="64">
        <f>IF(EXCLUS=4,O125-Q125-R125-S125-T125,IF(EXCLUS=3,O125-Q125-R125-S125,IF(EXCLUS=2,O125-Q125-R125,IF(EXCLUS=1,O125-Q125))))</f>
        <v>71</v>
      </c>
      <c r="V125" s="99">
        <f>+IF(+COUNT(D125:N125)&gt;0,RANK(U125,$U$117:$U$190,0),"")</f>
        <v>9</v>
      </c>
      <c r="W125" s="66">
        <f>IF(P125&gt;MAXCOMPET-1,1,"")</f>
        <v>1</v>
      </c>
    </row>
    <row r="126" spans="1:23">
      <c r="A126" s="60" t="s">
        <v>207</v>
      </c>
      <c r="B126" s="67" t="s">
        <v>142</v>
      </c>
      <c r="C126" s="62" t="s">
        <v>47</v>
      </c>
      <c r="D126" s="63">
        <v>9</v>
      </c>
      <c r="E126" s="63">
        <v>8</v>
      </c>
      <c r="F126" s="63">
        <v>10</v>
      </c>
      <c r="G126" s="63">
        <v>10</v>
      </c>
      <c r="H126" s="63"/>
      <c r="I126" s="63">
        <v>13</v>
      </c>
      <c r="J126" s="63">
        <v>13</v>
      </c>
      <c r="K126" s="63">
        <v>2</v>
      </c>
      <c r="L126" s="63">
        <v>4</v>
      </c>
      <c r="M126" s="63"/>
      <c r="N126" s="63"/>
      <c r="O126" s="98">
        <f>SUM(D126:N126)</f>
        <v>69</v>
      </c>
      <c r="P126" s="65">
        <f>COUNT(D126:N126)</f>
        <v>8</v>
      </c>
      <c r="Q126" s="64">
        <f>IF(P126&lt;9,0,SMALL(D126:N126,1))</f>
        <v>0</v>
      </c>
      <c r="R126" s="64">
        <f>IF(P126&lt;10,0,SMALL(D126:N126,2))</f>
        <v>0</v>
      </c>
      <c r="S126" s="64">
        <f>IF(P126&lt;11,0,SMALL(D126:N126,3))</f>
        <v>0</v>
      </c>
      <c r="T126" s="64">
        <f>IF(P126&lt;12,0,+SMALL(D126:N126,4))</f>
        <v>0</v>
      </c>
      <c r="U126" s="64">
        <f>IF(EXCLUS=4,O126-Q126-R126-S126-T126,IF(EXCLUS=3,O126-Q126-R126-S126,IF(EXCLUS=2,O126-Q126-R126,IF(EXCLUS=1,O126-Q126))))</f>
        <v>69</v>
      </c>
      <c r="V126" s="99">
        <f>+IF(+COUNT(D126:N126)&gt;0,RANK(U126,$U$117:$U$190,0),"")</f>
        <v>10</v>
      </c>
      <c r="W126" s="66">
        <f>IF(P126&gt;MAXCOMPET-1,1,"")</f>
        <v>1</v>
      </c>
    </row>
    <row r="127" spans="1:23">
      <c r="A127" s="60" t="s">
        <v>45</v>
      </c>
      <c r="B127" s="67" t="s">
        <v>208</v>
      </c>
      <c r="C127" s="62" t="s">
        <v>47</v>
      </c>
      <c r="D127" s="63">
        <v>8</v>
      </c>
      <c r="E127" s="63">
        <v>6</v>
      </c>
      <c r="F127" s="63">
        <v>12</v>
      </c>
      <c r="G127" s="63">
        <v>14</v>
      </c>
      <c r="H127" s="63"/>
      <c r="I127" s="63">
        <v>8</v>
      </c>
      <c r="J127" s="63"/>
      <c r="K127" s="63">
        <v>12</v>
      </c>
      <c r="L127" s="63">
        <v>8</v>
      </c>
      <c r="M127" s="63"/>
      <c r="N127" s="63"/>
      <c r="O127" s="98">
        <f>SUM(D127:N127)</f>
        <v>68</v>
      </c>
      <c r="P127" s="65">
        <f>COUNT(D127:N127)</f>
        <v>7</v>
      </c>
      <c r="Q127" s="64">
        <f>IF(P127&lt;9,0,SMALL(D127:N127,1))</f>
        <v>0</v>
      </c>
      <c r="R127" s="64">
        <f>IF(P127&lt;10,0,SMALL(D127:N127,2))</f>
        <v>0</v>
      </c>
      <c r="S127" s="64">
        <f>IF(P127&lt;11,0,SMALL(D127:N127,3))</f>
        <v>0</v>
      </c>
      <c r="T127" s="64">
        <f>IF(P127&lt;12,0,+SMALL(D127:N127,4))</f>
        <v>0</v>
      </c>
      <c r="U127" s="64">
        <f>IF(EXCLUS=4,O127-Q127-R127-S127-T127,IF(EXCLUS=3,O127-Q127-R127-S127,IF(EXCLUS=2,O127-Q127-R127,IF(EXCLUS=1,O127-Q127))))</f>
        <v>68</v>
      </c>
      <c r="V127" s="99">
        <f>+IF(+COUNT(D127:N127)&gt;0,RANK(U127,$U$117:$U$190,0),"")</f>
        <v>11</v>
      </c>
      <c r="W127" s="66" t="str">
        <f>IF(P127&gt;MAXCOMPET-1,1,"")</f>
        <v/>
      </c>
    </row>
    <row r="128" spans="1:23">
      <c r="A128" s="60" t="s">
        <v>209</v>
      </c>
      <c r="B128" s="67" t="s">
        <v>201</v>
      </c>
      <c r="C128" s="62" t="s">
        <v>168</v>
      </c>
      <c r="D128" s="63">
        <v>14</v>
      </c>
      <c r="E128" s="63">
        <v>7</v>
      </c>
      <c r="F128" s="63">
        <v>11</v>
      </c>
      <c r="G128" s="63">
        <v>10</v>
      </c>
      <c r="H128" s="63">
        <v>6</v>
      </c>
      <c r="I128" s="63"/>
      <c r="J128" s="63">
        <v>9</v>
      </c>
      <c r="K128" s="63">
        <v>8</v>
      </c>
      <c r="L128" s="63"/>
      <c r="M128" s="63"/>
      <c r="N128" s="63"/>
      <c r="O128" s="98">
        <f>SUM(D128:N128)</f>
        <v>65</v>
      </c>
      <c r="P128" s="65">
        <f>COUNT(D128:N128)</f>
        <v>7</v>
      </c>
      <c r="Q128" s="64">
        <f>IF(P128&lt;9,0,SMALL(D128:N128,1))</f>
        <v>0</v>
      </c>
      <c r="R128" s="64">
        <f>IF(P128&lt;10,0,SMALL(D128:N128,2))</f>
        <v>0</v>
      </c>
      <c r="S128" s="64">
        <f>IF(P128&lt;11,0,SMALL(D128:N128,3))</f>
        <v>0</v>
      </c>
      <c r="T128" s="64">
        <f>IF(P128&lt;12,0,+SMALL(D128:N128,4))</f>
        <v>0</v>
      </c>
      <c r="U128" s="64">
        <f>IF(EXCLUS=4,O128-Q128-R128-S128-T128,IF(EXCLUS=3,O128-Q128-R128-S128,IF(EXCLUS=2,O128-Q128-R128,IF(EXCLUS=1,O128-Q128))))</f>
        <v>65</v>
      </c>
      <c r="V128" s="99">
        <f>+IF(+COUNT(D128:N128)&gt;0,RANK(U128,$U$117:$U$190,0),"")</f>
        <v>12</v>
      </c>
      <c r="W128" s="66" t="str">
        <f>IF(P128&gt;MAXCOMPET-1,1,"")</f>
        <v/>
      </c>
    </row>
    <row r="129" spans="1:23">
      <c r="A129" s="60" t="s">
        <v>210</v>
      </c>
      <c r="B129" s="67" t="s">
        <v>211</v>
      </c>
      <c r="C129" s="62" t="s">
        <v>75</v>
      </c>
      <c r="D129" s="63">
        <v>5</v>
      </c>
      <c r="E129" s="63"/>
      <c r="F129" s="63">
        <v>0</v>
      </c>
      <c r="G129" s="63">
        <v>11</v>
      </c>
      <c r="H129" s="63">
        <v>8</v>
      </c>
      <c r="I129" s="63">
        <v>11</v>
      </c>
      <c r="J129" s="63">
        <v>5</v>
      </c>
      <c r="K129" s="63">
        <v>7</v>
      </c>
      <c r="L129" s="63">
        <v>11</v>
      </c>
      <c r="M129" s="63"/>
      <c r="N129" s="63"/>
      <c r="O129" s="98">
        <f>SUM(D129:N129)</f>
        <v>58</v>
      </c>
      <c r="P129" s="65">
        <f>COUNT(D129:N129)</f>
        <v>8</v>
      </c>
      <c r="Q129" s="64">
        <f>IF(P129&lt;9,0,SMALL(D129:N129,1))</f>
        <v>0</v>
      </c>
      <c r="R129" s="64">
        <f>IF(P129&lt;10,0,SMALL(D129:N129,2))</f>
        <v>0</v>
      </c>
      <c r="S129" s="64">
        <f>IF(P129&lt;11,0,SMALL(D129:N129,3))</f>
        <v>0</v>
      </c>
      <c r="T129" s="64">
        <f>IF(P129&lt;12,0,+SMALL(D129:N129,4))</f>
        <v>0</v>
      </c>
      <c r="U129" s="64">
        <f>IF(EXCLUS=4,O129-Q129-R129-S129-T129,IF(EXCLUS=3,O129-Q129-R129-S129,IF(EXCLUS=2,O129-Q129-R129,IF(EXCLUS=1,O129-Q129))))</f>
        <v>58</v>
      </c>
      <c r="V129" s="99">
        <f>+IF(+COUNT(D129:N129)&gt;0,RANK(U129,$U$117:$U$190,0),"")</f>
        <v>13</v>
      </c>
      <c r="W129" s="66">
        <f>IF(P129&gt;MAXCOMPET-1,1,"")</f>
        <v>1</v>
      </c>
    </row>
    <row r="130" spans="1:23">
      <c r="A130" s="60" t="s">
        <v>212</v>
      </c>
      <c r="B130" s="67" t="s">
        <v>94</v>
      </c>
      <c r="C130" s="62" t="s">
        <v>65</v>
      </c>
      <c r="D130" s="63"/>
      <c r="E130" s="63">
        <v>14</v>
      </c>
      <c r="F130" s="63">
        <v>5</v>
      </c>
      <c r="G130" s="63"/>
      <c r="H130" s="63">
        <v>8</v>
      </c>
      <c r="I130" s="63">
        <v>9</v>
      </c>
      <c r="J130" s="63"/>
      <c r="K130" s="63">
        <v>14</v>
      </c>
      <c r="L130" s="63">
        <v>8</v>
      </c>
      <c r="M130" s="63"/>
      <c r="N130" s="63"/>
      <c r="O130" s="98">
        <f>SUM(D130:N130)</f>
        <v>58</v>
      </c>
      <c r="P130" s="65">
        <f>COUNT(D130:N130)</f>
        <v>6</v>
      </c>
      <c r="Q130" s="64">
        <f>IF(P130&lt;9,0,SMALL(D130:N130,1))</f>
        <v>0</v>
      </c>
      <c r="R130" s="64">
        <f>IF(P130&lt;10,0,SMALL(D130:N130,2))</f>
        <v>0</v>
      </c>
      <c r="S130" s="64">
        <f>IF(P130&lt;11,0,SMALL(D130:N130,3))</f>
        <v>0</v>
      </c>
      <c r="T130" s="64">
        <f>IF(P130&lt;12,0,+SMALL(D130:N130,4))</f>
        <v>0</v>
      </c>
      <c r="U130" s="64">
        <f>IF(EXCLUS=4,O130-Q130-R130-S130-T130,IF(EXCLUS=3,O130-Q130-R130-S130,IF(EXCLUS=2,O130-Q130-R130,IF(EXCLUS=1,O130-Q130))))</f>
        <v>58</v>
      </c>
      <c r="V130" s="99">
        <f>+IF(+COUNT(D130:N130)&gt;0,RANK(U130,$U$117:$U$190,0),"")</f>
        <v>13</v>
      </c>
      <c r="W130" s="66" t="str">
        <f>IF(P130&gt;MAXCOMPET-1,1,"")</f>
        <v/>
      </c>
    </row>
    <row r="131" spans="1:23">
      <c r="A131" s="60" t="s">
        <v>213</v>
      </c>
      <c r="B131" s="67" t="s">
        <v>136</v>
      </c>
      <c r="C131" s="62" t="s">
        <v>47</v>
      </c>
      <c r="D131" s="63">
        <v>8</v>
      </c>
      <c r="E131" s="63">
        <v>8</v>
      </c>
      <c r="F131" s="63">
        <v>8</v>
      </c>
      <c r="G131" s="63">
        <v>9</v>
      </c>
      <c r="H131" s="63"/>
      <c r="I131" s="63">
        <v>10</v>
      </c>
      <c r="J131" s="63">
        <v>3</v>
      </c>
      <c r="K131" s="63">
        <v>7</v>
      </c>
      <c r="L131" s="63">
        <v>3</v>
      </c>
      <c r="M131" s="63"/>
      <c r="N131" s="63"/>
      <c r="O131" s="98">
        <f>SUM(D131:N131)</f>
        <v>56</v>
      </c>
      <c r="P131" s="65">
        <f>COUNT(D131:N131)</f>
        <v>8</v>
      </c>
      <c r="Q131" s="64">
        <f>IF(P131&lt;9,0,SMALL(D131:N131,1))</f>
        <v>0</v>
      </c>
      <c r="R131" s="64">
        <f>IF(P131&lt;10,0,SMALL(D131:N131,2))</f>
        <v>0</v>
      </c>
      <c r="S131" s="64">
        <f>IF(P131&lt;11,0,SMALL(D131:N131,3))</f>
        <v>0</v>
      </c>
      <c r="T131" s="64">
        <f>IF(P131&lt;12,0,+SMALL(D131:N131,4))</f>
        <v>0</v>
      </c>
      <c r="U131" s="64">
        <f>IF(EXCLUS=4,O131-Q131-R131-S131-T131,IF(EXCLUS=3,O131-Q131-R131-S131,IF(EXCLUS=2,O131-Q131-R131,IF(EXCLUS=1,O131-Q131))))</f>
        <v>56</v>
      </c>
      <c r="V131" s="99">
        <f>+IF(+COUNT(D131:N131)&gt;0,RANK(U131,$U$117:$U$190,0),"")</f>
        <v>15</v>
      </c>
      <c r="W131" s="66">
        <f>IF(P131&gt;MAXCOMPET-1,1,"")</f>
        <v>1</v>
      </c>
    </row>
    <row r="132" spans="1:23">
      <c r="A132" s="88" t="s">
        <v>214</v>
      </c>
      <c r="B132" s="67" t="s">
        <v>98</v>
      </c>
      <c r="C132" s="62" t="s">
        <v>78</v>
      </c>
      <c r="D132" s="63"/>
      <c r="E132" s="63">
        <v>10</v>
      </c>
      <c r="F132" s="63">
        <v>9</v>
      </c>
      <c r="G132" s="63">
        <v>9</v>
      </c>
      <c r="H132" s="63"/>
      <c r="I132" s="63"/>
      <c r="J132" s="63">
        <v>6</v>
      </c>
      <c r="K132" s="63">
        <v>9</v>
      </c>
      <c r="L132" s="63">
        <v>8</v>
      </c>
      <c r="M132" s="63"/>
      <c r="N132" s="63"/>
      <c r="O132" s="98">
        <f>SUM(D132:N132)</f>
        <v>51</v>
      </c>
      <c r="P132" s="65">
        <f>COUNT(D132:N132)</f>
        <v>6</v>
      </c>
      <c r="Q132" s="64">
        <f>IF(P132&lt;9,0,SMALL(D132:N132,1))</f>
        <v>0</v>
      </c>
      <c r="R132" s="64">
        <f>IF(P132&lt;10,0,SMALL(D132:N132,2))</f>
        <v>0</v>
      </c>
      <c r="S132" s="64">
        <f>IF(P132&lt;11,0,SMALL(D132:N132,3))</f>
        <v>0</v>
      </c>
      <c r="T132" s="64">
        <f>IF(P132&lt;12,0,+SMALL(D132:N132,4))</f>
        <v>0</v>
      </c>
      <c r="U132" s="64">
        <f>IF(EXCLUS=4,O132-Q132-R132-S132-T132,IF(EXCLUS=3,O132-Q132-R132-S132,IF(EXCLUS=2,O132-Q132-R132,IF(EXCLUS=1,O132-Q132))))</f>
        <v>51</v>
      </c>
      <c r="V132" s="99">
        <f>+IF(+COUNT(D132:N132)&gt;0,RANK(U132,$U$117:$U$190,0),"")</f>
        <v>16</v>
      </c>
      <c r="W132" s="66" t="str">
        <f>IF(P132&gt;MAXCOMPET-1,1,"")</f>
        <v/>
      </c>
    </row>
    <row r="133" spans="1:23">
      <c r="A133" s="60" t="s">
        <v>215</v>
      </c>
      <c r="B133" s="67" t="s">
        <v>125</v>
      </c>
      <c r="C133" s="62" t="s">
        <v>42</v>
      </c>
      <c r="D133" s="63">
        <v>9</v>
      </c>
      <c r="E133" s="63"/>
      <c r="F133" s="63">
        <v>3</v>
      </c>
      <c r="G133" s="63">
        <v>10</v>
      </c>
      <c r="H133" s="63"/>
      <c r="I133" s="63">
        <v>10</v>
      </c>
      <c r="J133" s="63">
        <v>10</v>
      </c>
      <c r="K133" s="63">
        <v>8</v>
      </c>
      <c r="L133" s="63">
        <v>0</v>
      </c>
      <c r="M133" s="63"/>
      <c r="N133" s="63"/>
      <c r="O133" s="98">
        <f>SUM(D133:N133)</f>
        <v>50</v>
      </c>
      <c r="P133" s="65">
        <f>COUNT(D133:N133)</f>
        <v>7</v>
      </c>
      <c r="Q133" s="64">
        <f>IF(P133&lt;9,0,SMALL(D133:N133,1))</f>
        <v>0</v>
      </c>
      <c r="R133" s="64">
        <f>IF(P133&lt;10,0,SMALL(D133:N133,2))</f>
        <v>0</v>
      </c>
      <c r="S133" s="64">
        <f>IF(P133&lt;11,0,SMALL(D133:N133,3))</f>
        <v>0</v>
      </c>
      <c r="T133" s="64">
        <f>IF(P133&lt;12,0,+SMALL(D133:N133,4))</f>
        <v>0</v>
      </c>
      <c r="U133" s="64">
        <f>IF(EXCLUS=4,O133-Q133-R133-S133-T133,IF(EXCLUS=3,O133-Q133-R133-S133,IF(EXCLUS=2,O133-Q133-R133,IF(EXCLUS=1,O133-Q133))))</f>
        <v>50</v>
      </c>
      <c r="V133" s="99">
        <f>+IF(+COUNT(D133:N133)&gt;0,RANK(U133,$U$117:$U$190,0),"")</f>
        <v>17</v>
      </c>
      <c r="W133" s="66" t="str">
        <f>IF(P133&gt;MAXCOMPET-1,1,"")</f>
        <v/>
      </c>
    </row>
    <row r="134" spans="1:23">
      <c r="A134" s="60" t="s">
        <v>216</v>
      </c>
      <c r="B134" s="67" t="s">
        <v>201</v>
      </c>
      <c r="C134" s="62" t="s">
        <v>53</v>
      </c>
      <c r="D134" s="63">
        <v>9</v>
      </c>
      <c r="E134" s="63">
        <v>7</v>
      </c>
      <c r="F134" s="63">
        <v>5</v>
      </c>
      <c r="G134" s="63">
        <v>8</v>
      </c>
      <c r="H134" s="63"/>
      <c r="I134" s="63">
        <v>10</v>
      </c>
      <c r="J134" s="63">
        <v>4</v>
      </c>
      <c r="K134" s="63"/>
      <c r="L134" s="63">
        <v>6</v>
      </c>
      <c r="M134" s="63"/>
      <c r="N134" s="63"/>
      <c r="O134" s="98">
        <f>SUM(D134:N134)</f>
        <v>49</v>
      </c>
      <c r="P134" s="65">
        <f>COUNT(D134:N134)</f>
        <v>7</v>
      </c>
      <c r="Q134" s="64">
        <f>IF(P134&lt;9,0,SMALL(D134:N134,1))</f>
        <v>0</v>
      </c>
      <c r="R134" s="64">
        <f>IF(P134&lt;10,0,SMALL(D134:N134,2))</f>
        <v>0</v>
      </c>
      <c r="S134" s="64">
        <f>IF(P134&lt;11,0,SMALL(D134:N134,3))</f>
        <v>0</v>
      </c>
      <c r="T134" s="64">
        <f>IF(P134&lt;12,0,+SMALL(D134:N134,4))</f>
        <v>0</v>
      </c>
      <c r="U134" s="64">
        <f>IF(EXCLUS=4,O134-Q134-R134-S134-T134,IF(EXCLUS=3,O134-Q134-R134-S134,IF(EXCLUS=2,O134-Q134-R134,IF(EXCLUS=1,O134-Q134))))</f>
        <v>49</v>
      </c>
      <c r="V134" s="99">
        <f>+IF(+COUNT(D134:N134)&gt;0,RANK(U134,$U$117:$U$190,0),"")</f>
        <v>18</v>
      </c>
      <c r="W134" s="66" t="str">
        <f>IF(P134&gt;MAXCOMPET-1,1,"")</f>
        <v/>
      </c>
    </row>
    <row r="135" spans="1:23">
      <c r="A135" s="60" t="s">
        <v>217</v>
      </c>
      <c r="B135" s="67" t="s">
        <v>218</v>
      </c>
      <c r="C135" s="62" t="s">
        <v>113</v>
      </c>
      <c r="D135" s="63">
        <v>4</v>
      </c>
      <c r="E135" s="63">
        <v>8</v>
      </c>
      <c r="F135" s="63">
        <v>9</v>
      </c>
      <c r="G135" s="63">
        <v>10</v>
      </c>
      <c r="H135" s="63"/>
      <c r="I135" s="63">
        <v>8</v>
      </c>
      <c r="J135" s="63">
        <v>9</v>
      </c>
      <c r="K135" s="63"/>
      <c r="L135" s="63"/>
      <c r="M135" s="63"/>
      <c r="N135" s="63"/>
      <c r="O135" s="98">
        <f>SUM(D135:N135)</f>
        <v>48</v>
      </c>
      <c r="P135" s="65">
        <f>COUNT(D135:N135)</f>
        <v>6</v>
      </c>
      <c r="Q135" s="64">
        <f>IF(P135&lt;9,0,SMALL(D135:N135,1))</f>
        <v>0</v>
      </c>
      <c r="R135" s="64">
        <f>IF(P135&lt;10,0,SMALL(D135:N135,2))</f>
        <v>0</v>
      </c>
      <c r="S135" s="64">
        <f>IF(P135&lt;11,0,SMALL(D135:N135,3))</f>
        <v>0</v>
      </c>
      <c r="T135" s="64">
        <f>IF(P135&lt;12,0,+SMALL(D135:N135,4))</f>
        <v>0</v>
      </c>
      <c r="U135" s="64">
        <f>IF(EXCLUS=4,O135-Q135-R135-S135-T135,IF(EXCLUS=3,O135-Q135-R135-S135,IF(EXCLUS=2,O135-Q135-R135,IF(EXCLUS=1,O135-Q135))))</f>
        <v>48</v>
      </c>
      <c r="V135" s="99">
        <f>+IF(+COUNT(D135:N135)&gt;0,RANK(U135,$U$117:$U$190,0),"")</f>
        <v>19</v>
      </c>
      <c r="W135" s="66" t="str">
        <f>IF(P135&gt;MAXCOMPET-1,1,"")</f>
        <v/>
      </c>
    </row>
    <row r="136" spans="1:23">
      <c r="A136" s="88" t="s">
        <v>219</v>
      </c>
      <c r="B136" s="89" t="s">
        <v>220</v>
      </c>
      <c r="C136" s="90" t="s">
        <v>180</v>
      </c>
      <c r="D136" s="63">
        <v>4</v>
      </c>
      <c r="E136" s="63">
        <v>11</v>
      </c>
      <c r="F136" s="63">
        <v>7</v>
      </c>
      <c r="G136" s="63">
        <v>7</v>
      </c>
      <c r="H136" s="63"/>
      <c r="I136" s="63">
        <v>6</v>
      </c>
      <c r="J136" s="63"/>
      <c r="K136" s="63">
        <v>5</v>
      </c>
      <c r="L136" s="63">
        <v>6</v>
      </c>
      <c r="M136" s="63"/>
      <c r="N136" s="63"/>
      <c r="O136" s="98">
        <f>SUM(D136:N136)</f>
        <v>46</v>
      </c>
      <c r="P136" s="65">
        <f>COUNT(D136:N136)</f>
        <v>7</v>
      </c>
      <c r="Q136" s="64">
        <f>IF(P136&lt;9,0,SMALL(D136:N136,1))</f>
        <v>0</v>
      </c>
      <c r="R136" s="64">
        <f>IF(P136&lt;10,0,SMALL(D136:N136,2))</f>
        <v>0</v>
      </c>
      <c r="S136" s="64">
        <f>IF(P136&lt;11,0,SMALL(D136:N136,3))</f>
        <v>0</v>
      </c>
      <c r="T136" s="64">
        <f>IF(P136&lt;12,0,+SMALL(D136:N136,4))</f>
        <v>0</v>
      </c>
      <c r="U136" s="64">
        <f>IF(EXCLUS=4,O136-Q136-R136-S136-T136,IF(EXCLUS=3,O136-Q136-R136-S136,IF(EXCLUS=2,O136-Q136-R136,IF(EXCLUS=1,O136-Q136))))</f>
        <v>46</v>
      </c>
      <c r="V136" s="99">
        <f>+IF(+COUNT(D136:N136)&gt;0,RANK(U136,$U$117:$U$190,0),"")</f>
        <v>20</v>
      </c>
      <c r="W136" s="66" t="str">
        <f>IF(P136&gt;MAXCOMPET-1,1,"")</f>
        <v/>
      </c>
    </row>
    <row r="137" spans="1:23">
      <c r="A137" s="60" t="s">
        <v>221</v>
      </c>
      <c r="B137" s="67" t="s">
        <v>116</v>
      </c>
      <c r="C137" s="62" t="s">
        <v>168</v>
      </c>
      <c r="D137" s="63">
        <v>8</v>
      </c>
      <c r="E137" s="63"/>
      <c r="F137" s="63">
        <v>5</v>
      </c>
      <c r="G137" s="63">
        <v>8</v>
      </c>
      <c r="H137" s="63">
        <v>3</v>
      </c>
      <c r="I137" s="63">
        <v>7</v>
      </c>
      <c r="J137" s="63">
        <v>8</v>
      </c>
      <c r="K137" s="63">
        <v>6</v>
      </c>
      <c r="L137" s="63"/>
      <c r="M137" s="63"/>
      <c r="N137" s="63"/>
      <c r="O137" s="98">
        <f>SUM(D137:N137)</f>
        <v>45</v>
      </c>
      <c r="P137" s="65">
        <f>COUNT(D137:N137)</f>
        <v>7</v>
      </c>
      <c r="Q137" s="64">
        <f>IF(P137&lt;9,0,SMALL(D137:N137,1))</f>
        <v>0</v>
      </c>
      <c r="R137" s="64">
        <f>IF(P137&lt;10,0,SMALL(D137:N137,2))</f>
        <v>0</v>
      </c>
      <c r="S137" s="64">
        <f>IF(P137&lt;11,0,SMALL(D137:N137,3))</f>
        <v>0</v>
      </c>
      <c r="T137" s="64">
        <f>IF(P137&lt;12,0,+SMALL(D137:N137,4))</f>
        <v>0</v>
      </c>
      <c r="U137" s="64">
        <f>IF(EXCLUS=4,O137-Q137-R137-S137-T137,IF(EXCLUS=3,O137-Q137-R137-S137,IF(EXCLUS=2,O137-Q137-R137,IF(EXCLUS=1,O137-Q137))))</f>
        <v>45</v>
      </c>
      <c r="V137" s="99">
        <f>+IF(+COUNT(D137:N137)&gt;0,RANK(U137,$U$117:$U$190,0),"")</f>
        <v>21</v>
      </c>
      <c r="W137" s="66" t="str">
        <f>IF(P137&gt;MAXCOMPET-1,1,"")</f>
        <v/>
      </c>
    </row>
    <row r="138" spans="1:23">
      <c r="A138" s="60" t="s">
        <v>222</v>
      </c>
      <c r="B138" s="67" t="s">
        <v>223</v>
      </c>
      <c r="C138" s="62" t="s">
        <v>110</v>
      </c>
      <c r="D138" s="63">
        <v>8</v>
      </c>
      <c r="E138" s="63">
        <v>5</v>
      </c>
      <c r="F138" s="63">
        <v>7</v>
      </c>
      <c r="G138" s="63">
        <v>6</v>
      </c>
      <c r="H138" s="63">
        <v>5</v>
      </c>
      <c r="I138" s="63">
        <v>5</v>
      </c>
      <c r="J138" s="63">
        <v>3</v>
      </c>
      <c r="K138" s="63">
        <v>5</v>
      </c>
      <c r="L138" s="63"/>
      <c r="M138" s="63"/>
      <c r="N138" s="63"/>
      <c r="O138" s="98">
        <f>SUM(D138:N138)</f>
        <v>44</v>
      </c>
      <c r="P138" s="65">
        <f>COUNT(D138:N138)</f>
        <v>8</v>
      </c>
      <c r="Q138" s="64">
        <f>IF(P138&lt;9,0,SMALL(D138:N138,1))</f>
        <v>0</v>
      </c>
      <c r="R138" s="64">
        <f>IF(P138&lt;10,0,SMALL(D138:N138,2))</f>
        <v>0</v>
      </c>
      <c r="S138" s="64">
        <f>IF(P138&lt;11,0,SMALL(D138:N138,3))</f>
        <v>0</v>
      </c>
      <c r="T138" s="64">
        <f>IF(P138&lt;12,0,+SMALL(D138:N138,4))</f>
        <v>0</v>
      </c>
      <c r="U138" s="64">
        <f>IF(EXCLUS=4,O138-Q138-R138-S138-T138,IF(EXCLUS=3,O138-Q138-R138-S138,IF(EXCLUS=2,O138-Q138-R138,IF(EXCLUS=1,O138-Q138))))</f>
        <v>44</v>
      </c>
      <c r="V138" s="99">
        <f>+IF(+COUNT(D138:N138)&gt;0,RANK(U138,$U$117:$U$190,0),"")</f>
        <v>22</v>
      </c>
      <c r="W138" s="66">
        <f>IF(P138&gt;MAXCOMPET-1,1,"")</f>
        <v>1</v>
      </c>
    </row>
    <row r="139" spans="1:23">
      <c r="A139" s="60" t="s">
        <v>224</v>
      </c>
      <c r="B139" s="67" t="s">
        <v>225</v>
      </c>
      <c r="C139" s="62" t="s">
        <v>110</v>
      </c>
      <c r="D139" s="63"/>
      <c r="E139" s="63">
        <v>10</v>
      </c>
      <c r="F139" s="63">
        <v>11</v>
      </c>
      <c r="G139" s="63">
        <v>8</v>
      </c>
      <c r="H139" s="63">
        <v>7</v>
      </c>
      <c r="I139" s="63"/>
      <c r="J139" s="63">
        <v>7</v>
      </c>
      <c r="K139" s="63"/>
      <c r="L139" s="63"/>
      <c r="M139" s="63"/>
      <c r="N139" s="63"/>
      <c r="O139" s="98">
        <f>SUM(D139:N139)</f>
        <v>43</v>
      </c>
      <c r="P139" s="65">
        <f>COUNT(D139:N139)</f>
        <v>5</v>
      </c>
      <c r="Q139" s="64">
        <f>IF(P139&lt;9,0,SMALL(D139:N139,1))</f>
        <v>0</v>
      </c>
      <c r="R139" s="64">
        <f>IF(P139&lt;10,0,SMALL(D139:N139,2))</f>
        <v>0</v>
      </c>
      <c r="S139" s="64">
        <f>IF(P139&lt;11,0,SMALL(D139:N139,3))</f>
        <v>0</v>
      </c>
      <c r="T139" s="64">
        <f>IF(P139&lt;12,0,+SMALL(D139:N139,4))</f>
        <v>0</v>
      </c>
      <c r="U139" s="64">
        <f>IF(EXCLUS=4,O139-Q139-R139-S139-T139,IF(EXCLUS=3,O139-Q139-R139-S139,IF(EXCLUS=2,O139-Q139-R139,IF(EXCLUS=1,O139-Q139))))</f>
        <v>43</v>
      </c>
      <c r="V139" s="99">
        <f>+IF(+COUNT(D139:N139)&gt;0,RANK(U139,$U$117:$U$190,0),"")</f>
        <v>23</v>
      </c>
      <c r="W139" s="66" t="str">
        <f>IF(P139&gt;MAXCOMPET-1,1,"")</f>
        <v/>
      </c>
    </row>
    <row r="140" spans="1:23">
      <c r="A140" s="60" t="s">
        <v>226</v>
      </c>
      <c r="B140" s="67" t="s">
        <v>227</v>
      </c>
      <c r="C140" s="62" t="s">
        <v>70</v>
      </c>
      <c r="D140" s="63"/>
      <c r="E140" s="63"/>
      <c r="F140" s="63">
        <v>9</v>
      </c>
      <c r="G140" s="63">
        <v>7</v>
      </c>
      <c r="H140" s="63">
        <v>5</v>
      </c>
      <c r="I140" s="63">
        <v>6</v>
      </c>
      <c r="J140" s="63">
        <v>6</v>
      </c>
      <c r="K140" s="63">
        <v>5</v>
      </c>
      <c r="L140" s="63">
        <v>5</v>
      </c>
      <c r="M140" s="63"/>
      <c r="N140" s="63"/>
      <c r="O140" s="98">
        <f>SUM(D140:N140)</f>
        <v>43</v>
      </c>
      <c r="P140" s="65">
        <f>COUNT(D140:N140)</f>
        <v>7</v>
      </c>
      <c r="Q140" s="64">
        <f>IF(P140&lt;9,0,SMALL(D140:N140,1))</f>
        <v>0</v>
      </c>
      <c r="R140" s="64">
        <f>IF(P140&lt;10,0,SMALL(D140:N140,2))</f>
        <v>0</v>
      </c>
      <c r="S140" s="64">
        <f>IF(P140&lt;11,0,SMALL(D140:N140,3))</f>
        <v>0</v>
      </c>
      <c r="T140" s="64">
        <f>IF(P140&lt;12,0,+SMALL(D140:N140,4))</f>
        <v>0</v>
      </c>
      <c r="U140" s="64">
        <f>IF(EXCLUS=4,O140-Q140-R140-S140-T140,IF(EXCLUS=3,O140-Q140-R140-S140,IF(EXCLUS=2,O140-Q140-R140,IF(EXCLUS=1,O140-Q140))))</f>
        <v>43</v>
      </c>
      <c r="V140" s="99">
        <f>+IF(+COUNT(D140:N140)&gt;0,RANK(U140,$U$117:$U$190,0),"")</f>
        <v>23</v>
      </c>
      <c r="W140" s="66" t="str">
        <f>IF(P140&gt;MAXCOMPET-1,1,"")</f>
        <v/>
      </c>
    </row>
    <row r="141" spans="1:23">
      <c r="A141" s="100" t="s">
        <v>228</v>
      </c>
      <c r="B141" s="61" t="s">
        <v>89</v>
      </c>
      <c r="C141" s="62" t="s">
        <v>65</v>
      </c>
      <c r="D141" s="63">
        <v>6</v>
      </c>
      <c r="E141" s="63">
        <v>3</v>
      </c>
      <c r="F141" s="63">
        <v>3</v>
      </c>
      <c r="G141" s="63">
        <v>8</v>
      </c>
      <c r="H141" s="63"/>
      <c r="I141" s="63">
        <v>5</v>
      </c>
      <c r="J141" s="63"/>
      <c r="K141" s="63">
        <v>11</v>
      </c>
      <c r="L141" s="63"/>
      <c r="M141" s="63"/>
      <c r="N141" s="63"/>
      <c r="O141" s="98">
        <f>SUM(D141:N141)</f>
        <v>36</v>
      </c>
      <c r="P141" s="65">
        <f>COUNT(D141:N141)</f>
        <v>6</v>
      </c>
      <c r="Q141" s="64">
        <f>IF(P141&lt;9,0,SMALL(D141:N141,1))</f>
        <v>0</v>
      </c>
      <c r="R141" s="64">
        <f>IF(P141&lt;10,0,SMALL(D141:N141,2))</f>
        <v>0</v>
      </c>
      <c r="S141" s="64">
        <f>IF(P141&lt;11,0,SMALL(D141:N141,3))</f>
        <v>0</v>
      </c>
      <c r="T141" s="64">
        <f>IF(P141&lt;12,0,+SMALL(D141:N141,4))</f>
        <v>0</v>
      </c>
      <c r="U141" s="64">
        <f>IF(EXCLUS=4,O141-Q141-R141-S141-T141,IF(EXCLUS=3,O141-Q141-R141-S141,IF(EXCLUS=2,O141-Q141-R141,IF(EXCLUS=1,O141-Q141))))</f>
        <v>36</v>
      </c>
      <c r="V141" s="99">
        <f>+IF(+COUNT(D141:N141)&gt;0,RANK(U141,$U$117:$U$190,0),"")</f>
        <v>25</v>
      </c>
      <c r="W141" s="66" t="str">
        <f>IF(P141&gt;MAXCOMPET-1,1,"")</f>
        <v/>
      </c>
    </row>
    <row r="142" spans="1:23">
      <c r="A142" s="60" t="s">
        <v>229</v>
      </c>
      <c r="B142" s="67" t="s">
        <v>87</v>
      </c>
      <c r="C142" s="62" t="s">
        <v>65</v>
      </c>
      <c r="D142" s="63">
        <v>9</v>
      </c>
      <c r="E142" s="63">
        <v>12</v>
      </c>
      <c r="F142" s="63">
        <v>6</v>
      </c>
      <c r="G142" s="63"/>
      <c r="H142" s="63"/>
      <c r="I142" s="63"/>
      <c r="J142" s="63"/>
      <c r="K142" s="63">
        <v>8</v>
      </c>
      <c r="L142" s="63"/>
      <c r="M142" s="63"/>
      <c r="N142" s="63"/>
      <c r="O142" s="98">
        <f>SUM(D142:N142)</f>
        <v>35</v>
      </c>
      <c r="P142" s="65">
        <f>COUNT(D142:N142)</f>
        <v>4</v>
      </c>
      <c r="Q142" s="64">
        <f>IF(P142&lt;9,0,SMALL(D142:N142,1))</f>
        <v>0</v>
      </c>
      <c r="R142" s="64">
        <f>IF(P142&lt;10,0,SMALL(D142:N142,2))</f>
        <v>0</v>
      </c>
      <c r="S142" s="64">
        <f>IF(P142&lt;11,0,SMALL(D142:N142,3))</f>
        <v>0</v>
      </c>
      <c r="T142" s="64">
        <f>IF(P142&lt;12,0,+SMALL(D142:N142,4))</f>
        <v>0</v>
      </c>
      <c r="U142" s="64">
        <f>IF(EXCLUS=4,O142-Q142-R142-S142-T142,IF(EXCLUS=3,O142-Q142-R142-S142,IF(EXCLUS=2,O142-Q142-R142,IF(EXCLUS=1,O142-Q142))))</f>
        <v>35</v>
      </c>
      <c r="V142" s="99">
        <f>+IF(+COUNT(D142:N142)&gt;0,RANK(U142,$U$117:$U$190,0),"")</f>
        <v>26</v>
      </c>
      <c r="W142" s="66" t="str">
        <f>IF(P142&gt;MAXCOMPET-1,1,"")</f>
        <v/>
      </c>
    </row>
    <row r="143" spans="1:23">
      <c r="A143" s="60" t="s">
        <v>230</v>
      </c>
      <c r="B143" s="67" t="s">
        <v>87</v>
      </c>
      <c r="C143" s="62" t="s">
        <v>110</v>
      </c>
      <c r="D143" s="63"/>
      <c r="E143" s="63">
        <v>3</v>
      </c>
      <c r="F143" s="63">
        <v>9</v>
      </c>
      <c r="G143" s="63">
        <v>12</v>
      </c>
      <c r="H143" s="63">
        <v>5</v>
      </c>
      <c r="I143" s="63"/>
      <c r="J143" s="63">
        <v>6</v>
      </c>
      <c r="K143" s="63"/>
      <c r="L143" s="63"/>
      <c r="M143" s="63"/>
      <c r="N143" s="63"/>
      <c r="O143" s="98">
        <f>SUM(D143:N143)</f>
        <v>35</v>
      </c>
      <c r="P143" s="65">
        <f>COUNT(D143:N143)</f>
        <v>5</v>
      </c>
      <c r="Q143" s="64">
        <f>IF(P143&lt;9,0,SMALL(D143:N143,1))</f>
        <v>0</v>
      </c>
      <c r="R143" s="64">
        <f>IF(P143&lt;10,0,SMALL(D143:N143,2))</f>
        <v>0</v>
      </c>
      <c r="S143" s="64">
        <f>IF(P143&lt;11,0,SMALL(D143:N143,3))</f>
        <v>0</v>
      </c>
      <c r="T143" s="64">
        <f>IF(P143&lt;12,0,+SMALL(D143:N143,4))</f>
        <v>0</v>
      </c>
      <c r="U143" s="64">
        <f>IF(EXCLUS=4,O143-Q143-R143-S143-T143,IF(EXCLUS=3,O143-Q143-R143-S143,IF(EXCLUS=2,O143-Q143-R143,IF(EXCLUS=1,O143-Q143))))</f>
        <v>35</v>
      </c>
      <c r="V143" s="99">
        <f>+IF(+COUNT(D143:N143)&gt;0,RANK(U143,$U$117:$U$190,0),"")</f>
        <v>26</v>
      </c>
      <c r="W143" s="66" t="str">
        <f>IF(P143&gt;MAXCOMPET-1,1,"")</f>
        <v/>
      </c>
    </row>
    <row r="144" spans="1:23">
      <c r="A144" s="60" t="s">
        <v>231</v>
      </c>
      <c r="B144" s="67" t="s">
        <v>89</v>
      </c>
      <c r="C144" s="62" t="s">
        <v>180</v>
      </c>
      <c r="D144" s="63">
        <v>7</v>
      </c>
      <c r="E144" s="63"/>
      <c r="F144" s="63"/>
      <c r="G144" s="63">
        <v>10</v>
      </c>
      <c r="H144" s="63"/>
      <c r="I144" s="63"/>
      <c r="J144" s="63"/>
      <c r="K144" s="63">
        <v>7</v>
      </c>
      <c r="L144" s="63">
        <v>10</v>
      </c>
      <c r="M144" s="63"/>
      <c r="N144" s="63"/>
      <c r="O144" s="98">
        <f>SUM(D144:N144)</f>
        <v>34</v>
      </c>
      <c r="P144" s="65">
        <f>COUNT(D144:N144)</f>
        <v>4</v>
      </c>
      <c r="Q144" s="64">
        <f>IF(P144&lt;9,0,SMALL(D144:N144,1))</f>
        <v>0</v>
      </c>
      <c r="R144" s="64">
        <f>IF(P144&lt;10,0,SMALL(D144:N144,2))</f>
        <v>0</v>
      </c>
      <c r="S144" s="64">
        <f>IF(P144&lt;11,0,SMALL(D144:N144,3))</f>
        <v>0</v>
      </c>
      <c r="T144" s="64">
        <f>IF(P144&lt;12,0,+SMALL(D144:N144,4))</f>
        <v>0</v>
      </c>
      <c r="U144" s="64">
        <f>IF(EXCLUS=4,O144-Q144-R144-S144-T144,IF(EXCLUS=3,O144-Q144-R144-S144,IF(EXCLUS=2,O144-Q144-R144,IF(EXCLUS=1,O144-Q144))))</f>
        <v>34</v>
      </c>
      <c r="V144" s="99">
        <f>+IF(+COUNT(D144:N144)&gt;0,RANK(U144,$U$117:$U$190,0),"")</f>
        <v>28</v>
      </c>
      <c r="W144" s="66" t="str">
        <f>IF(P144&gt;MAXCOMPET-1,1,"")</f>
        <v/>
      </c>
    </row>
    <row r="145" spans="1:23">
      <c r="A145" s="60" t="s">
        <v>232</v>
      </c>
      <c r="B145" s="67" t="s">
        <v>233</v>
      </c>
      <c r="C145" s="62" t="s">
        <v>60</v>
      </c>
      <c r="D145" s="63">
        <v>10</v>
      </c>
      <c r="E145" s="63"/>
      <c r="F145" s="63">
        <v>10</v>
      </c>
      <c r="G145" s="63"/>
      <c r="H145" s="63"/>
      <c r="I145" s="63"/>
      <c r="J145" s="63"/>
      <c r="K145" s="63"/>
      <c r="L145" s="63">
        <v>13</v>
      </c>
      <c r="M145" s="63"/>
      <c r="N145" s="63"/>
      <c r="O145" s="98">
        <f>SUM(D145:N145)</f>
        <v>33</v>
      </c>
      <c r="P145" s="65">
        <f>COUNT(D145:N145)</f>
        <v>3</v>
      </c>
      <c r="Q145" s="64">
        <f>IF(P145&lt;9,0,SMALL(D145:N145,1))</f>
        <v>0</v>
      </c>
      <c r="R145" s="64">
        <f>IF(P145&lt;10,0,SMALL(D145:N145,2))</f>
        <v>0</v>
      </c>
      <c r="S145" s="64">
        <f>IF(P145&lt;11,0,SMALL(D145:N145,3))</f>
        <v>0</v>
      </c>
      <c r="T145" s="64">
        <f>IF(P145&lt;12,0,+SMALL(D145:N145,4))</f>
        <v>0</v>
      </c>
      <c r="U145" s="64">
        <f>IF(EXCLUS=4,O145-Q145-R145-S145-T145,IF(EXCLUS=3,O145-Q145-R145-S145,IF(EXCLUS=2,O145-Q145-R145,IF(EXCLUS=1,O145-Q145))))</f>
        <v>33</v>
      </c>
      <c r="V145" s="99">
        <f>+IF(+COUNT(D145:N145)&gt;0,RANK(U145,$U$117:$U$190,0),"")</f>
        <v>29</v>
      </c>
      <c r="W145" s="66" t="str">
        <f>IF(P145&gt;MAXCOMPET-1,1,"")</f>
        <v/>
      </c>
    </row>
    <row r="146" spans="1:23">
      <c r="A146" s="60" t="s">
        <v>234</v>
      </c>
      <c r="B146" s="67" t="s">
        <v>133</v>
      </c>
      <c r="C146" s="62" t="s">
        <v>65</v>
      </c>
      <c r="D146" s="63"/>
      <c r="E146" s="63">
        <v>6</v>
      </c>
      <c r="F146" s="63">
        <v>6</v>
      </c>
      <c r="G146" s="63"/>
      <c r="H146" s="63">
        <v>6</v>
      </c>
      <c r="I146" s="63">
        <v>6</v>
      </c>
      <c r="J146" s="63">
        <v>6</v>
      </c>
      <c r="K146" s="63">
        <v>3</v>
      </c>
      <c r="L146" s="63"/>
      <c r="M146" s="63"/>
      <c r="N146" s="63"/>
      <c r="O146" s="98">
        <f>SUM(D146:N146)</f>
        <v>33</v>
      </c>
      <c r="P146" s="65">
        <f>COUNT(D146:N146)</f>
        <v>6</v>
      </c>
      <c r="Q146" s="64">
        <f>IF(P146&lt;9,0,SMALL(D146:N146,1))</f>
        <v>0</v>
      </c>
      <c r="R146" s="64">
        <f>IF(P146&lt;10,0,SMALL(D146:N146,2))</f>
        <v>0</v>
      </c>
      <c r="S146" s="64">
        <f>IF(P146&lt;11,0,SMALL(D146:N146,3))</f>
        <v>0</v>
      </c>
      <c r="T146" s="64">
        <f>IF(P146&lt;12,0,+SMALL(D146:N146,4))</f>
        <v>0</v>
      </c>
      <c r="U146" s="64">
        <f>IF(EXCLUS=4,O146-Q146-R146-S146-T146,IF(EXCLUS=3,O146-Q146-R146-S146,IF(EXCLUS=2,O146-Q146-R146,IF(EXCLUS=1,O146-Q146))))</f>
        <v>33</v>
      </c>
      <c r="V146" s="99">
        <f>+IF(+COUNT(D146:N146)&gt;0,RANK(U146,$U$117:$U$190,0),"")</f>
        <v>29</v>
      </c>
      <c r="W146" s="66" t="str">
        <f>IF(P146&gt;MAXCOMPET-1,1,"")</f>
        <v/>
      </c>
    </row>
    <row r="147" spans="1:23">
      <c r="A147" s="60" t="s">
        <v>235</v>
      </c>
      <c r="B147" s="67" t="s">
        <v>98</v>
      </c>
      <c r="C147" s="62" t="s">
        <v>236</v>
      </c>
      <c r="D147" s="63">
        <v>5</v>
      </c>
      <c r="E147" s="63">
        <v>3</v>
      </c>
      <c r="F147" s="63"/>
      <c r="G147" s="63">
        <v>9</v>
      </c>
      <c r="H147" s="63"/>
      <c r="I147" s="63">
        <v>1</v>
      </c>
      <c r="J147" s="63">
        <v>5</v>
      </c>
      <c r="K147" s="63">
        <v>0</v>
      </c>
      <c r="L147" s="63">
        <v>5</v>
      </c>
      <c r="M147" s="63"/>
      <c r="N147" s="63"/>
      <c r="O147" s="98">
        <f>SUM(D147:N147)</f>
        <v>28</v>
      </c>
      <c r="P147" s="65">
        <f>COUNT(D147:N147)</f>
        <v>7</v>
      </c>
      <c r="Q147" s="64">
        <f>IF(P147&lt;9,0,SMALL(D147:N147,1))</f>
        <v>0</v>
      </c>
      <c r="R147" s="64">
        <f>IF(P147&lt;10,0,SMALL(D147:N147,2))</f>
        <v>0</v>
      </c>
      <c r="S147" s="64">
        <f>IF(P147&lt;11,0,SMALL(D147:N147,3))</f>
        <v>0</v>
      </c>
      <c r="T147" s="64">
        <f>IF(P147&lt;12,0,+SMALL(D147:N147,4))</f>
        <v>0</v>
      </c>
      <c r="U147" s="64">
        <f>IF(EXCLUS=4,O147-Q147-R147-S147-T147,IF(EXCLUS=3,O147-Q147-R147-S147,IF(EXCLUS=2,O147-Q147-R147,IF(EXCLUS=1,O147-Q147))))</f>
        <v>28</v>
      </c>
      <c r="V147" s="99">
        <f>+IF(+COUNT(D147:N147)&gt;0,RANK(U147,$U$117:$U$190,0),"")</f>
        <v>31</v>
      </c>
      <c r="W147" s="66" t="str">
        <f>IF(P147&gt;MAXCOMPET-1,1,"")</f>
        <v/>
      </c>
    </row>
    <row r="148" spans="1:23">
      <c r="A148" s="60" t="s">
        <v>237</v>
      </c>
      <c r="B148" s="67" t="s">
        <v>112</v>
      </c>
      <c r="C148" s="62" t="s">
        <v>42</v>
      </c>
      <c r="D148" s="63">
        <v>7</v>
      </c>
      <c r="E148" s="63">
        <v>2</v>
      </c>
      <c r="F148" s="63">
        <v>3</v>
      </c>
      <c r="G148" s="63">
        <v>3</v>
      </c>
      <c r="H148" s="63"/>
      <c r="I148" s="63">
        <v>1</v>
      </c>
      <c r="J148" s="63">
        <v>5</v>
      </c>
      <c r="K148" s="63">
        <v>2</v>
      </c>
      <c r="L148" s="63">
        <v>4</v>
      </c>
      <c r="M148" s="63"/>
      <c r="N148" s="63"/>
      <c r="O148" s="98">
        <f>SUM(D148:N148)</f>
        <v>27</v>
      </c>
      <c r="P148" s="65">
        <f>COUNT(D148:N148)</f>
        <v>8</v>
      </c>
      <c r="Q148" s="64">
        <f>IF(P148&lt;9,0,SMALL(D148:N148,1))</f>
        <v>0</v>
      </c>
      <c r="R148" s="64">
        <f>IF(P148&lt;10,0,SMALL(D148:N148,2))</f>
        <v>0</v>
      </c>
      <c r="S148" s="64">
        <f>IF(P148&lt;11,0,SMALL(D148:N148,3))</f>
        <v>0</v>
      </c>
      <c r="T148" s="64">
        <f>IF(P148&lt;12,0,+SMALL(D148:N148,4))</f>
        <v>0</v>
      </c>
      <c r="U148" s="64">
        <f>IF(EXCLUS=4,O148-Q148-R148-S148-T148,IF(EXCLUS=3,O148-Q148-R148-S148,IF(EXCLUS=2,O148-Q148-R148,IF(EXCLUS=1,O148-Q148))))</f>
        <v>27</v>
      </c>
      <c r="V148" s="99">
        <f>+IF(+COUNT(D148:N148)&gt;0,RANK(U148,$U$117:$U$190,0),"")</f>
        <v>32</v>
      </c>
      <c r="W148" s="66">
        <f>IF(P148&gt;MAXCOMPET-1,1,"")</f>
        <v>1</v>
      </c>
    </row>
    <row r="149" spans="1:23">
      <c r="A149" s="60" t="s">
        <v>238</v>
      </c>
      <c r="B149" s="67" t="s">
        <v>239</v>
      </c>
      <c r="C149" s="62" t="s">
        <v>42</v>
      </c>
      <c r="D149" s="63">
        <v>3</v>
      </c>
      <c r="E149" s="63"/>
      <c r="F149" s="63"/>
      <c r="G149" s="63">
        <v>8</v>
      </c>
      <c r="H149" s="63"/>
      <c r="I149" s="63">
        <v>2</v>
      </c>
      <c r="J149" s="63">
        <v>6</v>
      </c>
      <c r="K149" s="63">
        <v>2</v>
      </c>
      <c r="L149" s="63">
        <v>6</v>
      </c>
      <c r="M149" s="63"/>
      <c r="N149" s="63"/>
      <c r="O149" s="98">
        <f>SUM(D149:N149)</f>
        <v>27</v>
      </c>
      <c r="P149" s="65">
        <f>COUNT(D149:N149)</f>
        <v>6</v>
      </c>
      <c r="Q149" s="64">
        <f>IF(P149&lt;9,0,SMALL(D149:N149,1))</f>
        <v>0</v>
      </c>
      <c r="R149" s="64">
        <f>IF(P149&lt;10,0,SMALL(D149:N149,2))</f>
        <v>0</v>
      </c>
      <c r="S149" s="64">
        <f>IF(P149&lt;11,0,SMALL(D149:N149,3))</f>
        <v>0</v>
      </c>
      <c r="T149" s="64">
        <f>IF(P149&lt;12,0,+SMALL(D149:N149,4))</f>
        <v>0</v>
      </c>
      <c r="U149" s="64">
        <f>IF(EXCLUS=4,O149-Q149-R149-S149-T149,IF(EXCLUS=3,O149-Q149-R149-S149,IF(EXCLUS=2,O149-Q149-R149,IF(EXCLUS=1,O149-Q149))))</f>
        <v>27</v>
      </c>
      <c r="V149" s="99">
        <f>+IF(+COUNT(D149:N149)&gt;0,RANK(U149,$U$117:$U$190,0),"")</f>
        <v>32</v>
      </c>
      <c r="W149" s="66" t="str">
        <f>IF(P149&gt;MAXCOMPET-1,1,"")</f>
        <v/>
      </c>
    </row>
    <row r="150" spans="1:23">
      <c r="A150" s="60" t="s">
        <v>240</v>
      </c>
      <c r="B150" s="67" t="s">
        <v>241</v>
      </c>
      <c r="C150" s="62" t="s">
        <v>110</v>
      </c>
      <c r="D150" s="63">
        <v>4</v>
      </c>
      <c r="E150" s="63">
        <v>3</v>
      </c>
      <c r="F150" s="63">
        <v>2</v>
      </c>
      <c r="G150" s="63">
        <v>4</v>
      </c>
      <c r="H150" s="63">
        <v>3</v>
      </c>
      <c r="I150" s="63">
        <v>0</v>
      </c>
      <c r="J150" s="63">
        <v>5</v>
      </c>
      <c r="K150" s="63">
        <v>5</v>
      </c>
      <c r="L150" s="63">
        <v>1</v>
      </c>
      <c r="M150" s="63"/>
      <c r="N150" s="63"/>
      <c r="O150" s="98">
        <f>SUM(D150:N150)</f>
        <v>27</v>
      </c>
      <c r="P150" s="65">
        <f>COUNT(D150:N150)</f>
        <v>9</v>
      </c>
      <c r="Q150" s="64">
        <f>IF(P150&lt;9,0,SMALL(D150:N150,1))</f>
        <v>0</v>
      </c>
      <c r="R150" s="64">
        <f>IF(P150&lt;10,0,SMALL(D150:N150,2))</f>
        <v>0</v>
      </c>
      <c r="S150" s="64">
        <f>IF(P150&lt;11,0,SMALL(D150:N150,3))</f>
        <v>0</v>
      </c>
      <c r="T150" s="64">
        <f>IF(P150&lt;12,0,+SMALL(D150:N150,4))</f>
        <v>0</v>
      </c>
      <c r="U150" s="64">
        <f>IF(EXCLUS=4,O150-Q150-R150-S150-T150,IF(EXCLUS=3,O150-Q150-R150-S150,IF(EXCLUS=2,O150-Q150-R150,IF(EXCLUS=1,O150-Q150))))</f>
        <v>27</v>
      </c>
      <c r="V150" s="99">
        <f>+IF(+COUNT(D150:N150)&gt;0,RANK(U150,$U$117:$U$190,0),"")</f>
        <v>32</v>
      </c>
      <c r="W150" s="66">
        <f>IF(P150&gt;MAXCOMPET-1,1,"")</f>
        <v>1</v>
      </c>
    </row>
    <row r="151" spans="1:23">
      <c r="A151" s="60" t="s">
        <v>242</v>
      </c>
      <c r="B151" s="67" t="s">
        <v>136</v>
      </c>
      <c r="C151" s="62" t="s">
        <v>113</v>
      </c>
      <c r="D151" s="63">
        <v>7</v>
      </c>
      <c r="E151" s="63"/>
      <c r="F151" s="63"/>
      <c r="G151" s="63">
        <v>5</v>
      </c>
      <c r="H151" s="63"/>
      <c r="I151" s="63">
        <v>4</v>
      </c>
      <c r="J151" s="63">
        <v>8</v>
      </c>
      <c r="K151" s="63">
        <v>2</v>
      </c>
      <c r="L151" s="63"/>
      <c r="M151" s="63"/>
      <c r="N151" s="63"/>
      <c r="O151" s="98">
        <f>SUM(D151:N151)</f>
        <v>26</v>
      </c>
      <c r="P151" s="65">
        <f>COUNT(D151:N151)</f>
        <v>5</v>
      </c>
      <c r="Q151" s="64">
        <f>IF(P151&lt;9,0,SMALL(D151:N151,1))</f>
        <v>0</v>
      </c>
      <c r="R151" s="64">
        <f>IF(P151&lt;10,0,SMALL(D151:N151,2))</f>
        <v>0</v>
      </c>
      <c r="S151" s="64">
        <f>IF(P151&lt;11,0,SMALL(D151:N151,3))</f>
        <v>0</v>
      </c>
      <c r="T151" s="64">
        <f>IF(P151&lt;12,0,+SMALL(D151:N151,4))</f>
        <v>0</v>
      </c>
      <c r="U151" s="64">
        <f>IF(EXCLUS=4,O151-Q151-R151-S151-T151,IF(EXCLUS=3,O151-Q151-R151-S151,IF(EXCLUS=2,O151-Q151-R151,IF(EXCLUS=1,O151-Q151))))</f>
        <v>26</v>
      </c>
      <c r="V151" s="99">
        <f>+IF(+COUNT(D151:N151)&gt;0,RANK(U151,$U$117:$U$190,0),"")</f>
        <v>35</v>
      </c>
      <c r="W151" s="66" t="str">
        <f>IF(P151&gt;MAXCOMPET-1,1,"")</f>
        <v/>
      </c>
    </row>
    <row r="152" spans="1:23">
      <c r="A152" s="60" t="s">
        <v>243</v>
      </c>
      <c r="B152" s="67" t="s">
        <v>218</v>
      </c>
      <c r="C152" s="62" t="s">
        <v>53</v>
      </c>
      <c r="D152" s="63"/>
      <c r="E152" s="63">
        <v>7</v>
      </c>
      <c r="F152" s="63"/>
      <c r="G152" s="63">
        <v>8</v>
      </c>
      <c r="H152" s="63"/>
      <c r="I152" s="63"/>
      <c r="J152" s="63">
        <v>6</v>
      </c>
      <c r="K152" s="63"/>
      <c r="L152" s="63">
        <v>5</v>
      </c>
      <c r="M152" s="63"/>
      <c r="N152" s="63"/>
      <c r="O152" s="98">
        <f>SUM(D152:N152)</f>
        <v>26</v>
      </c>
      <c r="P152" s="65">
        <f>COUNT(D152:N152)</f>
        <v>4</v>
      </c>
      <c r="Q152" s="64">
        <f>IF(P152&lt;9,0,SMALL(D152:N152,1))</f>
        <v>0</v>
      </c>
      <c r="R152" s="64">
        <f>IF(P152&lt;10,0,SMALL(D152:N152,2))</f>
        <v>0</v>
      </c>
      <c r="S152" s="64">
        <f>IF(P152&lt;11,0,SMALL(D152:N152,3))</f>
        <v>0</v>
      </c>
      <c r="T152" s="64">
        <f>IF(P152&lt;12,0,+SMALL(D152:N152,4))</f>
        <v>0</v>
      </c>
      <c r="U152" s="64">
        <f>IF(EXCLUS=4,O152-Q152-R152-S152-T152,IF(EXCLUS=3,O152-Q152-R152-S152,IF(EXCLUS=2,O152-Q152-R152,IF(EXCLUS=1,O152-Q152))))</f>
        <v>26</v>
      </c>
      <c r="V152" s="99">
        <f>+IF(+COUNT(D152:N152)&gt;0,RANK(U152,$U$117:$U$190,0),"")</f>
        <v>35</v>
      </c>
      <c r="W152" s="66" t="str">
        <f>IF(P152&gt;MAXCOMPET-1,1,"")</f>
        <v/>
      </c>
    </row>
    <row r="153" spans="1:23">
      <c r="A153" s="60" t="s">
        <v>244</v>
      </c>
      <c r="B153" s="67" t="s">
        <v>128</v>
      </c>
      <c r="C153" s="62" t="s">
        <v>53</v>
      </c>
      <c r="D153" s="63"/>
      <c r="E153" s="63"/>
      <c r="F153" s="63">
        <v>2</v>
      </c>
      <c r="G153" s="63">
        <v>3</v>
      </c>
      <c r="H153" s="63"/>
      <c r="I153" s="63">
        <v>5</v>
      </c>
      <c r="J153" s="63">
        <v>3</v>
      </c>
      <c r="K153" s="63">
        <v>5</v>
      </c>
      <c r="L153" s="63">
        <v>7</v>
      </c>
      <c r="M153" s="63"/>
      <c r="N153" s="63"/>
      <c r="O153" s="98">
        <f>SUM(D153:N153)</f>
        <v>25</v>
      </c>
      <c r="P153" s="65">
        <f>COUNT(D153:N153)</f>
        <v>6</v>
      </c>
      <c r="Q153" s="64">
        <f>IF(P153&lt;9,0,SMALL(D153:N153,1))</f>
        <v>0</v>
      </c>
      <c r="R153" s="64">
        <f>IF(P153&lt;10,0,SMALL(D153:N153,2))</f>
        <v>0</v>
      </c>
      <c r="S153" s="64">
        <f>IF(P153&lt;11,0,SMALL(D153:N153,3))</f>
        <v>0</v>
      </c>
      <c r="T153" s="64">
        <f>IF(P153&lt;12,0,+SMALL(D153:N153,4))</f>
        <v>0</v>
      </c>
      <c r="U153" s="64">
        <f>IF(EXCLUS=4,O153-Q153-R153-S153-T153,IF(EXCLUS=3,O153-Q153-R153-S153,IF(EXCLUS=2,O153-Q153-R153,IF(EXCLUS=1,O153-Q153))))</f>
        <v>25</v>
      </c>
      <c r="V153" s="99">
        <f>+IF(+COUNT(D153:N153)&gt;0,RANK(U153,$U$117:$U$190,0),"")</f>
        <v>37</v>
      </c>
      <c r="W153" s="66" t="str">
        <f>IF(P153&gt;MAXCOMPET-1,1,"")</f>
        <v/>
      </c>
    </row>
    <row r="154" spans="1:23">
      <c r="A154" s="60" t="s">
        <v>245</v>
      </c>
      <c r="B154" s="67" t="s">
        <v>183</v>
      </c>
      <c r="C154" s="62" t="s">
        <v>75</v>
      </c>
      <c r="D154" s="63"/>
      <c r="E154" s="63">
        <v>6</v>
      </c>
      <c r="F154" s="63">
        <v>3</v>
      </c>
      <c r="G154" s="63"/>
      <c r="H154" s="63"/>
      <c r="I154" s="63">
        <v>6</v>
      </c>
      <c r="J154" s="63">
        <v>7</v>
      </c>
      <c r="K154" s="63">
        <v>3</v>
      </c>
      <c r="L154" s="63"/>
      <c r="M154" s="63"/>
      <c r="N154" s="63"/>
      <c r="O154" s="98">
        <f>SUM(D154:N154)</f>
        <v>25</v>
      </c>
      <c r="P154" s="65">
        <f>COUNT(D154:N154)</f>
        <v>5</v>
      </c>
      <c r="Q154" s="64">
        <f>IF(P154&lt;9,0,SMALL(D154:N154,1))</f>
        <v>0</v>
      </c>
      <c r="R154" s="64">
        <f>IF(P154&lt;10,0,SMALL(D154:N154,2))</f>
        <v>0</v>
      </c>
      <c r="S154" s="64">
        <f>IF(P154&lt;11,0,SMALL(D154:N154,3))</f>
        <v>0</v>
      </c>
      <c r="T154" s="64">
        <f>IF(P154&lt;12,0,+SMALL(D154:N154,4))</f>
        <v>0</v>
      </c>
      <c r="U154" s="64">
        <f>IF(EXCLUS=4,O154-Q154-R154-S154-T154,IF(EXCLUS=3,O154-Q154-R154-S154,IF(EXCLUS=2,O154-Q154-R154,IF(EXCLUS=1,O154-Q154))))</f>
        <v>25</v>
      </c>
      <c r="V154" s="99">
        <f>+IF(+COUNT(D154:N154)&gt;0,RANK(U154,$U$117:$U$190,0),"")</f>
        <v>37</v>
      </c>
      <c r="W154" s="66" t="str">
        <f>IF(P154&gt;MAXCOMPET-1,1,"")</f>
        <v/>
      </c>
    </row>
    <row r="155" spans="1:23">
      <c r="A155" s="60" t="s">
        <v>246</v>
      </c>
      <c r="B155" s="67" t="s">
        <v>247</v>
      </c>
      <c r="C155" s="62" t="s">
        <v>180</v>
      </c>
      <c r="D155" s="63"/>
      <c r="E155" s="63"/>
      <c r="F155" s="63">
        <v>2</v>
      </c>
      <c r="G155" s="63">
        <v>6</v>
      </c>
      <c r="H155" s="63"/>
      <c r="I155" s="63"/>
      <c r="J155" s="63"/>
      <c r="K155" s="63">
        <v>5</v>
      </c>
      <c r="L155" s="63">
        <v>6</v>
      </c>
      <c r="M155" s="63"/>
      <c r="N155" s="63"/>
      <c r="O155" s="98">
        <f>SUM(D155:N155)</f>
        <v>19</v>
      </c>
      <c r="P155" s="65">
        <f>COUNT(D155:N155)</f>
        <v>4</v>
      </c>
      <c r="Q155" s="64">
        <f>IF(P155&lt;9,0,SMALL(D155:N155,1))</f>
        <v>0</v>
      </c>
      <c r="R155" s="64">
        <f>IF(P155&lt;10,0,SMALL(D155:N155,2))</f>
        <v>0</v>
      </c>
      <c r="S155" s="64">
        <f>IF(P155&lt;11,0,SMALL(D155:N155,3))</f>
        <v>0</v>
      </c>
      <c r="T155" s="64">
        <f>IF(P155&lt;12,0,+SMALL(D155:N155,4))</f>
        <v>0</v>
      </c>
      <c r="U155" s="64">
        <f>IF(EXCLUS=4,O155-Q155-R155-S155-T155,IF(EXCLUS=3,O155-Q155-R155-S155,IF(EXCLUS=2,O155-Q155-R155,IF(EXCLUS=1,O155-Q155))))</f>
        <v>19</v>
      </c>
      <c r="V155" s="99">
        <f>+IF(+COUNT(D155:N155)&gt;0,RANK(U155,$U$117:$U$190,0),"")</f>
        <v>39</v>
      </c>
      <c r="W155" s="66" t="str">
        <f>IF(P155&gt;MAXCOMPET-1,1,"")</f>
        <v/>
      </c>
    </row>
    <row r="156" spans="1:23">
      <c r="A156" s="60" t="s">
        <v>248</v>
      </c>
      <c r="B156" s="67" t="s">
        <v>94</v>
      </c>
      <c r="C156" s="62" t="s">
        <v>180</v>
      </c>
      <c r="D156" s="63">
        <v>2</v>
      </c>
      <c r="E156" s="63"/>
      <c r="F156" s="63">
        <v>4</v>
      </c>
      <c r="G156" s="63">
        <v>7</v>
      </c>
      <c r="H156" s="63"/>
      <c r="I156" s="63"/>
      <c r="J156" s="63">
        <v>3</v>
      </c>
      <c r="K156" s="63">
        <v>3</v>
      </c>
      <c r="L156" s="63"/>
      <c r="M156" s="63"/>
      <c r="N156" s="63"/>
      <c r="O156" s="98">
        <f>SUM(D156:N156)</f>
        <v>19</v>
      </c>
      <c r="P156" s="65">
        <f>COUNT(D156:N156)</f>
        <v>5</v>
      </c>
      <c r="Q156" s="64">
        <f>IF(P156&lt;9,0,SMALL(D156:N156,1))</f>
        <v>0</v>
      </c>
      <c r="R156" s="64">
        <f>IF(P156&lt;10,0,SMALL(D156:N156,2))</f>
        <v>0</v>
      </c>
      <c r="S156" s="64">
        <f>IF(P156&lt;11,0,SMALL(D156:N156,3))</f>
        <v>0</v>
      </c>
      <c r="T156" s="64">
        <f>IF(P156&lt;12,0,+SMALL(D156:N156,4))</f>
        <v>0</v>
      </c>
      <c r="U156" s="64">
        <f>IF(EXCLUS=4,O156-Q156-R156-S156-T156,IF(EXCLUS=3,O156-Q156-R156-S156,IF(EXCLUS=2,O156-Q156-R156,IF(EXCLUS=1,O156-Q156))))</f>
        <v>19</v>
      </c>
      <c r="V156" s="99">
        <f>+IF(+COUNT(D156:N156)&gt;0,RANK(U156,$U$117:$U$190,0),"")</f>
        <v>39</v>
      </c>
      <c r="W156" s="66" t="str">
        <f>IF(P156&gt;MAXCOMPET-1,1,"")</f>
        <v/>
      </c>
    </row>
    <row r="157" spans="1:23">
      <c r="A157" s="60" t="s">
        <v>249</v>
      </c>
      <c r="B157" s="67" t="s">
        <v>250</v>
      </c>
      <c r="C157" s="62" t="s">
        <v>113</v>
      </c>
      <c r="D157" s="63">
        <v>2</v>
      </c>
      <c r="E157" s="63">
        <v>1</v>
      </c>
      <c r="F157" s="63">
        <v>1</v>
      </c>
      <c r="G157" s="63">
        <v>4</v>
      </c>
      <c r="H157" s="63"/>
      <c r="I157" s="63"/>
      <c r="J157" s="63">
        <v>2</v>
      </c>
      <c r="K157" s="63">
        <v>2</v>
      </c>
      <c r="L157" s="63">
        <v>4</v>
      </c>
      <c r="M157" s="63"/>
      <c r="N157" s="63"/>
      <c r="O157" s="98">
        <f>SUM(D157:N157)</f>
        <v>16</v>
      </c>
      <c r="P157" s="65">
        <f>COUNT(D157:N157)</f>
        <v>7</v>
      </c>
      <c r="Q157" s="64">
        <f>IF(P157&lt;9,0,SMALL(D157:N157,1))</f>
        <v>0</v>
      </c>
      <c r="R157" s="64">
        <f>IF(P157&lt;10,0,SMALL(D157:N157,2))</f>
        <v>0</v>
      </c>
      <c r="S157" s="64">
        <f>IF(P157&lt;11,0,SMALL(D157:N157,3))</f>
        <v>0</v>
      </c>
      <c r="T157" s="64">
        <f>IF(P157&lt;12,0,+SMALL(D157:N157,4))</f>
        <v>0</v>
      </c>
      <c r="U157" s="64">
        <f>IF(EXCLUS=4,O157-Q157-R157-S157-T157,IF(EXCLUS=3,O157-Q157-R157-S157,IF(EXCLUS=2,O157-Q157-R157,IF(EXCLUS=1,O157-Q157))))</f>
        <v>16</v>
      </c>
      <c r="V157" s="99">
        <f>+IF(+COUNT(D157:N157)&gt;0,RANK(U157,$U$117:$U$190,0),"")</f>
        <v>41</v>
      </c>
      <c r="W157" s="66" t="str">
        <f>IF(P157&gt;MAXCOMPET-1,1,"")</f>
        <v/>
      </c>
    </row>
    <row r="158" spans="1:23">
      <c r="A158" s="60" t="s">
        <v>251</v>
      </c>
      <c r="B158" s="67" t="s">
        <v>252</v>
      </c>
      <c r="C158" s="62" t="s">
        <v>65</v>
      </c>
      <c r="D158" s="63"/>
      <c r="E158" s="63">
        <v>7</v>
      </c>
      <c r="F158" s="63">
        <v>4</v>
      </c>
      <c r="G158" s="63"/>
      <c r="H158" s="63"/>
      <c r="I158" s="63"/>
      <c r="J158" s="63"/>
      <c r="K158" s="63">
        <v>3</v>
      </c>
      <c r="L158" s="63"/>
      <c r="M158" s="63"/>
      <c r="N158" s="63"/>
      <c r="O158" s="98">
        <f>SUM(D158:N158)</f>
        <v>14</v>
      </c>
      <c r="P158" s="65">
        <f>COUNT(D158:N158)</f>
        <v>3</v>
      </c>
      <c r="Q158" s="64">
        <f>IF(P158&lt;9,0,SMALL(D158:N158,1))</f>
        <v>0</v>
      </c>
      <c r="R158" s="64">
        <f>IF(P158&lt;10,0,SMALL(D158:N158,2))</f>
        <v>0</v>
      </c>
      <c r="S158" s="64">
        <f>IF(P158&lt;11,0,SMALL(D158:N158,3))</f>
        <v>0</v>
      </c>
      <c r="T158" s="64">
        <f>IF(P158&lt;12,0,+SMALL(D158:N158,4))</f>
        <v>0</v>
      </c>
      <c r="U158" s="64">
        <f>IF(EXCLUS=4,O158-Q158-R158-S158-T158,IF(EXCLUS=3,O158-Q158-R158-S158,IF(EXCLUS=2,O158-Q158-R158,IF(EXCLUS=1,O158-Q158))))</f>
        <v>14</v>
      </c>
      <c r="V158" s="99">
        <f>+IF(+COUNT(D158:N158)&gt;0,RANK(U158,$U$117:$U$190,0),"")</f>
        <v>42</v>
      </c>
      <c r="W158" s="66" t="str">
        <f>IF(P158&gt;MAXCOMPET-1,1,"")</f>
        <v/>
      </c>
    </row>
    <row r="159" spans="1:23">
      <c r="A159" s="60" t="s">
        <v>253</v>
      </c>
      <c r="B159" s="67" t="s">
        <v>142</v>
      </c>
      <c r="C159" s="62" t="s">
        <v>47</v>
      </c>
      <c r="D159" s="63">
        <v>3</v>
      </c>
      <c r="E159" s="63"/>
      <c r="F159" s="63"/>
      <c r="G159" s="63"/>
      <c r="H159" s="63"/>
      <c r="I159" s="63">
        <v>4</v>
      </c>
      <c r="J159" s="63"/>
      <c r="K159" s="63">
        <v>5</v>
      </c>
      <c r="L159" s="63"/>
      <c r="M159" s="63"/>
      <c r="N159" s="63"/>
      <c r="O159" s="98">
        <f>SUM(D159:N159)</f>
        <v>12</v>
      </c>
      <c r="P159" s="65">
        <f>COUNT(D159:N159)</f>
        <v>3</v>
      </c>
      <c r="Q159" s="64">
        <f>IF(P159&lt;9,0,SMALL(D159:N159,1))</f>
        <v>0</v>
      </c>
      <c r="R159" s="64">
        <f>IF(P159&lt;10,0,SMALL(D159:N159,2))</f>
        <v>0</v>
      </c>
      <c r="S159" s="64">
        <f>IF(P159&lt;11,0,SMALL(D159:N159,3))</f>
        <v>0</v>
      </c>
      <c r="T159" s="64">
        <f>IF(P159&lt;12,0,+SMALL(D159:N159,4))</f>
        <v>0</v>
      </c>
      <c r="U159" s="64">
        <f>IF(EXCLUS=4,O159-Q159-R159-S159-T159,IF(EXCLUS=3,O159-Q159-R159-S159,IF(EXCLUS=2,O159-Q159-R159,IF(EXCLUS=1,O159-Q159))))</f>
        <v>12</v>
      </c>
      <c r="V159" s="99">
        <f>+IF(+COUNT(D159:N159)&gt;0,RANK(U159,$U$117:$U$190,0),"")</f>
        <v>43</v>
      </c>
      <c r="W159" s="66" t="str">
        <f>IF(P159&gt;MAXCOMPET-1,1,"")</f>
        <v/>
      </c>
    </row>
    <row r="160" spans="1:23">
      <c r="A160" s="60" t="s">
        <v>254</v>
      </c>
      <c r="B160" s="67" t="s">
        <v>189</v>
      </c>
      <c r="C160" s="62" t="s">
        <v>60</v>
      </c>
      <c r="D160" s="63"/>
      <c r="E160" s="63"/>
      <c r="F160" s="63"/>
      <c r="G160" s="63"/>
      <c r="H160" s="63">
        <v>3</v>
      </c>
      <c r="I160" s="63">
        <v>8</v>
      </c>
      <c r="J160" s="63"/>
      <c r="K160" s="63"/>
      <c r="L160" s="63"/>
      <c r="M160" s="63"/>
      <c r="N160" s="63"/>
      <c r="O160" s="98">
        <f>SUM(D160:N160)</f>
        <v>11</v>
      </c>
      <c r="P160" s="65">
        <f>COUNT(D160:N160)</f>
        <v>2</v>
      </c>
      <c r="Q160" s="64">
        <f>IF(P160&lt;9,0,SMALL(D160:N160,1))</f>
        <v>0</v>
      </c>
      <c r="R160" s="64">
        <f>IF(P160&lt;10,0,SMALL(D160:N160,2))</f>
        <v>0</v>
      </c>
      <c r="S160" s="64">
        <f>IF(P160&lt;11,0,SMALL(D160:N160,3))</f>
        <v>0</v>
      </c>
      <c r="T160" s="64">
        <f>IF(P160&lt;12,0,+SMALL(D160:N160,4))</f>
        <v>0</v>
      </c>
      <c r="U160" s="64">
        <f>IF(EXCLUS=4,O160-Q160-R160-S160-T160,IF(EXCLUS=3,O160-Q160-R160-S160,IF(EXCLUS=2,O160-Q160-R160,IF(EXCLUS=1,O160-Q160))))</f>
        <v>11</v>
      </c>
      <c r="V160" s="99">
        <f>+IF(+COUNT(D160:N160)&gt;0,RANK(U160,$U$117:$U$190,0),"")</f>
        <v>44</v>
      </c>
      <c r="W160" s="66" t="str">
        <f>IF(P160&gt;MAXCOMPET-1,1,"")</f>
        <v/>
      </c>
    </row>
    <row r="161" spans="1:23">
      <c r="A161" s="60" t="s">
        <v>255</v>
      </c>
      <c r="B161" s="67" t="s">
        <v>140</v>
      </c>
      <c r="C161" s="62" t="s">
        <v>168</v>
      </c>
      <c r="D161" s="63"/>
      <c r="E161" s="63">
        <v>2</v>
      </c>
      <c r="F161" s="63"/>
      <c r="G161" s="63"/>
      <c r="H161" s="63"/>
      <c r="I161" s="63">
        <v>5</v>
      </c>
      <c r="J161" s="63">
        <v>3</v>
      </c>
      <c r="K161" s="63"/>
      <c r="L161" s="63"/>
      <c r="M161" s="63"/>
      <c r="N161" s="63"/>
      <c r="O161" s="98">
        <f>SUM(D161:N161)</f>
        <v>10</v>
      </c>
      <c r="P161" s="65">
        <f>COUNT(D161:N161)</f>
        <v>3</v>
      </c>
      <c r="Q161" s="64">
        <f>IF(P161&lt;9,0,SMALL(D161:N161,1))</f>
        <v>0</v>
      </c>
      <c r="R161" s="64">
        <f>IF(P161&lt;10,0,SMALL(D161:N161,2))</f>
        <v>0</v>
      </c>
      <c r="S161" s="64">
        <f>IF(P161&lt;11,0,SMALL(D161:N161,3))</f>
        <v>0</v>
      </c>
      <c r="T161" s="64">
        <f>IF(P161&lt;12,0,+SMALL(D161:N161,4))</f>
        <v>0</v>
      </c>
      <c r="U161" s="64">
        <f>IF(EXCLUS=4,O161-Q161-R161-S161-T161,IF(EXCLUS=3,O161-Q161-R161-S161,IF(EXCLUS=2,O161-Q161-R161,IF(EXCLUS=1,O161-Q161))))</f>
        <v>10</v>
      </c>
      <c r="V161" s="99">
        <f>+IF(+COUNT(D161:N161)&gt;0,RANK(U161,$U$117:$U$190,0),"")</f>
        <v>45</v>
      </c>
      <c r="W161" s="66" t="str">
        <f>IF(P161&gt;MAXCOMPET-1,1,"")</f>
        <v/>
      </c>
    </row>
    <row r="162" spans="1:23">
      <c r="A162" s="60" t="s">
        <v>256</v>
      </c>
      <c r="B162" s="67" t="s">
        <v>91</v>
      </c>
      <c r="C162" s="62" t="s">
        <v>42</v>
      </c>
      <c r="D162" s="63"/>
      <c r="E162" s="63"/>
      <c r="F162" s="63">
        <v>9</v>
      </c>
      <c r="G162" s="63"/>
      <c r="H162" s="63"/>
      <c r="I162" s="63"/>
      <c r="J162" s="63"/>
      <c r="K162" s="63"/>
      <c r="L162" s="63"/>
      <c r="M162" s="63"/>
      <c r="N162" s="63"/>
      <c r="O162" s="98">
        <f>SUM(D162:N162)</f>
        <v>9</v>
      </c>
      <c r="P162" s="65">
        <f>COUNT(D162:N162)</f>
        <v>1</v>
      </c>
      <c r="Q162" s="64">
        <f>IF(P162&lt;9,0,SMALL(D162:N162,1))</f>
        <v>0</v>
      </c>
      <c r="R162" s="64">
        <f>IF(P162&lt;10,0,SMALL(D162:N162,2))</f>
        <v>0</v>
      </c>
      <c r="S162" s="64">
        <f>IF(P162&lt;11,0,SMALL(D162:N162,3))</f>
        <v>0</v>
      </c>
      <c r="T162" s="64">
        <f>IF(P162&lt;12,0,+SMALL(D162:N162,4))</f>
        <v>0</v>
      </c>
      <c r="U162" s="64">
        <f>IF(EXCLUS=4,O162-Q162-R162-S162-T162,IF(EXCLUS=3,O162-Q162-R162-S162,IF(EXCLUS=2,O162-Q162-R162,IF(EXCLUS=1,O162-Q162))))</f>
        <v>9</v>
      </c>
      <c r="V162" s="99">
        <f>+IF(+COUNT(D162:N162)&gt;0,RANK(U162,$U$117:$U$190,0),"")</f>
        <v>46</v>
      </c>
      <c r="W162" s="66" t="str">
        <f>IF(P162&gt;MAXCOMPET-1,1,"")</f>
        <v/>
      </c>
    </row>
    <row r="163" spans="1:23">
      <c r="A163" s="60" t="s">
        <v>257</v>
      </c>
      <c r="B163" s="67" t="s">
        <v>136</v>
      </c>
      <c r="C163" s="62" t="s">
        <v>126</v>
      </c>
      <c r="D163" s="63"/>
      <c r="E163" s="63"/>
      <c r="F163" s="63">
        <v>3</v>
      </c>
      <c r="G163" s="63"/>
      <c r="H163" s="63"/>
      <c r="I163" s="63">
        <v>4</v>
      </c>
      <c r="J163" s="63"/>
      <c r="K163" s="63"/>
      <c r="L163" s="63"/>
      <c r="M163" s="63"/>
      <c r="N163" s="63"/>
      <c r="O163" s="98">
        <f>SUM(D163:N163)</f>
        <v>7</v>
      </c>
      <c r="P163" s="65">
        <f>COUNT(D163:N163)</f>
        <v>2</v>
      </c>
      <c r="Q163" s="64">
        <f>IF(P163&lt;9,0,SMALL(D163:N163,1))</f>
        <v>0</v>
      </c>
      <c r="R163" s="64">
        <f>IF(P163&lt;10,0,SMALL(D163:N163,2))</f>
        <v>0</v>
      </c>
      <c r="S163" s="64">
        <f>IF(P163&lt;11,0,SMALL(D163:N163,3))</f>
        <v>0</v>
      </c>
      <c r="T163" s="64">
        <f>IF(P163&lt;12,0,+SMALL(D163:N163,4))</f>
        <v>0</v>
      </c>
      <c r="U163" s="64">
        <f>IF(EXCLUS=4,O163-Q163-R163-S163-T163,IF(EXCLUS=3,O163-Q163-R163-S163,IF(EXCLUS=2,O163-Q163-R163,IF(EXCLUS=1,O163-Q163))))</f>
        <v>7</v>
      </c>
      <c r="V163" s="99">
        <f>+IF(+COUNT(D163:N163)&gt;0,RANK(U163,$U$117:$U$190,0),"")</f>
        <v>47</v>
      </c>
      <c r="W163" s="66" t="str">
        <f>IF(P163&gt;MAXCOMPET-1,1,"")</f>
        <v/>
      </c>
    </row>
    <row r="164" spans="1:23">
      <c r="A164" s="60" t="s">
        <v>258</v>
      </c>
      <c r="B164" s="67" t="s">
        <v>183</v>
      </c>
      <c r="C164" s="62" t="s">
        <v>60</v>
      </c>
      <c r="D164" s="63"/>
      <c r="E164" s="63"/>
      <c r="F164" s="63"/>
      <c r="G164" s="63"/>
      <c r="H164" s="63">
        <v>6</v>
      </c>
      <c r="I164" s="63"/>
      <c r="J164" s="63"/>
      <c r="K164" s="63"/>
      <c r="L164" s="63"/>
      <c r="M164" s="63"/>
      <c r="N164" s="63"/>
      <c r="O164" s="98">
        <f>SUM(D164:N164)</f>
        <v>6</v>
      </c>
      <c r="P164" s="65">
        <f>COUNT(D164:N164)</f>
        <v>1</v>
      </c>
      <c r="Q164" s="64">
        <f>IF(P164&lt;9,0,SMALL(D164:N164,1))</f>
        <v>0</v>
      </c>
      <c r="R164" s="64">
        <f>IF(P164&lt;10,0,SMALL(D164:N164,2))</f>
        <v>0</v>
      </c>
      <c r="S164" s="64">
        <f>IF(P164&lt;11,0,SMALL(D164:N164,3))</f>
        <v>0</v>
      </c>
      <c r="T164" s="64">
        <f>IF(P164&lt;12,0,+SMALL(D164:N164,4))</f>
        <v>0</v>
      </c>
      <c r="U164" s="64">
        <f>IF(EXCLUS=4,O164-Q164-R164-S164-T164,IF(EXCLUS=3,O164-Q164-R164-S164,IF(EXCLUS=2,O164-Q164-R164,IF(EXCLUS=1,O164-Q164))))</f>
        <v>6</v>
      </c>
      <c r="V164" s="99">
        <f>+IF(+COUNT(D164:N164)&gt;0,RANK(U164,$U$117:$U$190,0),"")</f>
        <v>48</v>
      </c>
      <c r="W164" s="66" t="str">
        <f>IF(P164&gt;MAXCOMPET-1,1,"")</f>
        <v/>
      </c>
    </row>
    <row r="165" spans="1:23">
      <c r="A165" s="60" t="s">
        <v>259</v>
      </c>
      <c r="B165" s="67" t="s">
        <v>260</v>
      </c>
      <c r="C165" s="62" t="s">
        <v>42</v>
      </c>
      <c r="D165" s="63"/>
      <c r="E165" s="63"/>
      <c r="F165" s="63"/>
      <c r="G165" s="63">
        <v>2</v>
      </c>
      <c r="H165" s="63"/>
      <c r="I165" s="63"/>
      <c r="J165" s="63"/>
      <c r="K165" s="63"/>
      <c r="L165" s="63"/>
      <c r="M165" s="63"/>
      <c r="N165" s="63"/>
      <c r="O165" s="98">
        <f>SUM(D165:N165)</f>
        <v>2</v>
      </c>
      <c r="P165" s="65">
        <f>COUNT(D165:N165)</f>
        <v>1</v>
      </c>
      <c r="Q165" s="64">
        <f>IF(P165&lt;9,0,SMALL(D165:N165,1))</f>
        <v>0</v>
      </c>
      <c r="R165" s="64">
        <f>IF(P165&lt;10,0,SMALL(D165:N165,2))</f>
        <v>0</v>
      </c>
      <c r="S165" s="64">
        <f>IF(P165&lt;11,0,SMALL(D165:N165,3))</f>
        <v>0</v>
      </c>
      <c r="T165" s="64">
        <f>IF(P165&lt;12,0,+SMALL(D165:N165,4))</f>
        <v>0</v>
      </c>
      <c r="U165" s="64">
        <f>IF(EXCLUS=4,O165-Q165-R165-S165-T165,IF(EXCLUS=3,O165-Q165-R165-S165,IF(EXCLUS=2,O165-Q165-R165,IF(EXCLUS=1,O165-Q165))))</f>
        <v>2</v>
      </c>
      <c r="V165" s="99">
        <f>+IF(+COUNT(D165:N165)&gt;0,RANK(U165,$U$117:$U$190,0),"")</f>
        <v>49</v>
      </c>
      <c r="W165" s="66" t="str">
        <f>IF(P165&gt;MAXCOMPET-1,1,"")</f>
        <v/>
      </c>
    </row>
    <row r="166" spans="1:23">
      <c r="A166" s="60" t="s">
        <v>79</v>
      </c>
      <c r="B166" s="67" t="s">
        <v>261</v>
      </c>
      <c r="C166" s="62" t="s">
        <v>60</v>
      </c>
      <c r="D166" s="63"/>
      <c r="E166" s="63"/>
      <c r="F166" s="63"/>
      <c r="G166" s="63"/>
      <c r="H166" s="63">
        <v>2</v>
      </c>
      <c r="I166" s="63"/>
      <c r="J166" s="63"/>
      <c r="K166" s="63"/>
      <c r="L166" s="63"/>
      <c r="M166" s="63"/>
      <c r="N166" s="63"/>
      <c r="O166" s="98">
        <f>SUM(D166:N166)</f>
        <v>2</v>
      </c>
      <c r="P166" s="65">
        <f>COUNT(D166:N166)</f>
        <v>1</v>
      </c>
      <c r="Q166" s="64">
        <f>IF(P166&lt;9,0,SMALL(D166:N166,1))</f>
        <v>0</v>
      </c>
      <c r="R166" s="64">
        <f>IF(P166&lt;10,0,SMALL(D166:N166,2))</f>
        <v>0</v>
      </c>
      <c r="S166" s="64">
        <f>IF(P166&lt;11,0,SMALL(D166:N166,3))</f>
        <v>0</v>
      </c>
      <c r="T166" s="64">
        <f>IF(P166&lt;12,0,+SMALL(D166:N166,4))</f>
        <v>0</v>
      </c>
      <c r="U166" s="64">
        <f>IF(EXCLUS=4,O166-Q166-R166-S166-T166,IF(EXCLUS=3,O166-Q166-R166-S166,IF(EXCLUS=2,O166-Q166-R166,IF(EXCLUS=1,O166-Q166))))</f>
        <v>2</v>
      </c>
      <c r="V166" s="99">
        <f>+IF(+COUNT(D166:N166)&gt;0,RANK(U166,$U$117:$U$190,0),"")</f>
        <v>49</v>
      </c>
      <c r="W166" s="66" t="str">
        <f>IF(P166&gt;MAXCOMPET-1,1,"")</f>
        <v/>
      </c>
    </row>
    <row r="167" spans="1:23">
      <c r="A167" s="60" t="s">
        <v>262</v>
      </c>
      <c r="B167" s="67" t="s">
        <v>263</v>
      </c>
      <c r="C167" s="62" t="s">
        <v>126</v>
      </c>
      <c r="D167" s="63">
        <v>0</v>
      </c>
      <c r="E167" s="63">
        <v>0</v>
      </c>
      <c r="F167" s="63"/>
      <c r="G167" s="63"/>
      <c r="H167" s="63"/>
      <c r="I167" s="63"/>
      <c r="J167" s="63"/>
      <c r="K167" s="63"/>
      <c r="L167" s="63"/>
      <c r="M167" s="63"/>
      <c r="N167" s="63"/>
      <c r="O167" s="98">
        <f>SUM(D167:N167)</f>
        <v>0</v>
      </c>
      <c r="P167" s="65">
        <f>COUNT(D167:N167)</f>
        <v>2</v>
      </c>
      <c r="Q167" s="64">
        <f>IF(P167&lt;9,0,SMALL(D167:N167,1))</f>
        <v>0</v>
      </c>
      <c r="R167" s="64">
        <f>IF(P167&lt;10,0,SMALL(D167:N167,2))</f>
        <v>0</v>
      </c>
      <c r="S167" s="64">
        <f>IF(P167&lt;11,0,SMALL(D167:N167,3))</f>
        <v>0</v>
      </c>
      <c r="T167" s="64">
        <f>IF(P167&lt;12,0,+SMALL(D167:N167,4))</f>
        <v>0</v>
      </c>
      <c r="U167" s="64">
        <f>IF(EXCLUS=4,O167-Q167-R167-S167-T167,IF(EXCLUS=3,O167-Q167-R167-S167,IF(EXCLUS=2,O167-Q167-R167,IF(EXCLUS=1,O167-Q167))))</f>
        <v>0</v>
      </c>
      <c r="V167" s="99">
        <f>+IF(+COUNT(D167:N167)&gt;0,RANK(U167,$U$117:$U$190,0),"")</f>
        <v>51</v>
      </c>
      <c r="W167" s="66" t="str">
        <f>IF(P167&gt;MAXCOMPET-1,1,"")</f>
        <v/>
      </c>
    </row>
    <row r="168" spans="1:23">
      <c r="A168" s="60" t="s">
        <v>66</v>
      </c>
      <c r="B168" s="67" t="s">
        <v>151</v>
      </c>
      <c r="C168" s="62" t="s">
        <v>42</v>
      </c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98">
        <f>SUM(D168:N168)</f>
        <v>0</v>
      </c>
      <c r="P168" s="65">
        <f>COUNT(D168:N168)</f>
        <v>0</v>
      </c>
      <c r="Q168" s="64">
        <f>IF(P168&lt;9,0,SMALL(D168:N168,1))</f>
        <v>0</v>
      </c>
      <c r="R168" s="64">
        <f>IF(P168&lt;10,0,SMALL(D168:N168,2))</f>
        <v>0</v>
      </c>
      <c r="S168" s="64">
        <f>IF(P168&lt;11,0,SMALL(D168:N168,3))</f>
        <v>0</v>
      </c>
      <c r="T168" s="64">
        <f>IF(P168&lt;12,0,+SMALL(D168:N168,4))</f>
        <v>0</v>
      </c>
      <c r="U168" s="64">
        <f>IF(EXCLUS=4,O168-Q168-R168-S168-T168,IF(EXCLUS=3,O168-Q168-R168-S168,IF(EXCLUS=2,O168-Q168-R168,IF(EXCLUS=1,O168-Q168))))</f>
        <v>0</v>
      </c>
      <c r="V168" s="99" t="str">
        <f>+IF(+COUNT(D168:N168)&gt;0,RANK(U168,$U$117:$U$190,0),"")</f>
        <v/>
      </c>
      <c r="W168" s="66" t="str">
        <f>IF(P168&gt;MAXCOMPET-1,1,"")</f>
        <v/>
      </c>
    </row>
    <row r="169" spans="1:23">
      <c r="A169" s="60" t="s">
        <v>264</v>
      </c>
      <c r="B169" s="67" t="s">
        <v>218</v>
      </c>
      <c r="C169" s="62" t="s">
        <v>65</v>
      </c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98">
        <f>SUM(D169:N169)</f>
        <v>0</v>
      </c>
      <c r="P169" s="65">
        <f>COUNT(D169:N169)</f>
        <v>0</v>
      </c>
      <c r="Q169" s="64">
        <f>IF(P169&lt;9,0,SMALL(D169:N169,1))</f>
        <v>0</v>
      </c>
      <c r="R169" s="64">
        <f>IF(P169&lt;10,0,SMALL(D169:N169,2))</f>
        <v>0</v>
      </c>
      <c r="S169" s="64">
        <f>IF(P169&lt;11,0,SMALL(D169:N169,3))</f>
        <v>0</v>
      </c>
      <c r="T169" s="64">
        <f>IF(P169&lt;12,0,+SMALL(D169:N169,4))</f>
        <v>0</v>
      </c>
      <c r="U169" s="64">
        <f>IF(EXCLUS=4,O169-Q169-R169-S169-T169,IF(EXCLUS=3,O169-Q169-R169-S169,IF(EXCLUS=2,O169-Q169-R169,IF(EXCLUS=1,O169-Q169))))</f>
        <v>0</v>
      </c>
      <c r="V169" s="99" t="str">
        <f>+IF(+COUNT(D169:N169)&gt;0,RANK(U169,$U$117:$U$190,0),"")</f>
        <v/>
      </c>
      <c r="W169" s="66" t="str">
        <f>IF(P169&gt;MAXCOMPET-1,1,"")</f>
        <v/>
      </c>
    </row>
    <row r="170" spans="1:23">
      <c r="A170" s="60" t="s">
        <v>265</v>
      </c>
      <c r="B170" s="67" t="s">
        <v>263</v>
      </c>
      <c r="C170" s="62" t="s">
        <v>236</v>
      </c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98">
        <f>SUM(D170:N170)</f>
        <v>0</v>
      </c>
      <c r="P170" s="65">
        <f>COUNT(D170:N170)</f>
        <v>0</v>
      </c>
      <c r="Q170" s="64">
        <f>IF(P170&lt;9,0,SMALL(D170:N170,1))</f>
        <v>0</v>
      </c>
      <c r="R170" s="64">
        <f>IF(P170&lt;10,0,SMALL(D170:N170,2))</f>
        <v>0</v>
      </c>
      <c r="S170" s="64">
        <f>IF(P170&lt;11,0,SMALL(D170:N170,3))</f>
        <v>0</v>
      </c>
      <c r="T170" s="64">
        <f>IF(P170&lt;12,0,+SMALL(D170:N170,4))</f>
        <v>0</v>
      </c>
      <c r="U170" s="64">
        <f>IF(EXCLUS=4,O170-Q170-R170-S170-T170,IF(EXCLUS=3,O170-Q170-R170-S170,IF(EXCLUS=2,O170-Q170-R170,IF(EXCLUS=1,O170-Q170))))</f>
        <v>0</v>
      </c>
      <c r="V170" s="99" t="str">
        <f>+IF(+COUNT(D170:N170)&gt;0,RANK(U170,$U$117:$U$190,0),"")</f>
        <v/>
      </c>
      <c r="W170" s="66" t="str">
        <f>IF(P170&gt;MAXCOMPET-1,1,"")</f>
        <v/>
      </c>
    </row>
    <row r="171" spans="1:23">
      <c r="A171" s="60" t="s">
        <v>266</v>
      </c>
      <c r="B171" s="67" t="s">
        <v>267</v>
      </c>
      <c r="C171" s="62" t="s">
        <v>42</v>
      </c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98">
        <f>SUM(D171:N171)</f>
        <v>0</v>
      </c>
      <c r="P171" s="65">
        <f>COUNT(D171:N171)</f>
        <v>0</v>
      </c>
      <c r="Q171" s="64">
        <f>IF(P171&lt;9,0,SMALL(D171:N171,1))</f>
        <v>0</v>
      </c>
      <c r="R171" s="64">
        <f>IF(P171&lt;10,0,SMALL(D171:N171,2))</f>
        <v>0</v>
      </c>
      <c r="S171" s="64">
        <f>IF(P171&lt;11,0,SMALL(D171:N171,3))</f>
        <v>0</v>
      </c>
      <c r="T171" s="64">
        <f>IF(P171&lt;12,0,+SMALL(D171:N171,4))</f>
        <v>0</v>
      </c>
      <c r="U171" s="64">
        <f>IF(EXCLUS=4,O171-Q171-R171-S171-T171,IF(EXCLUS=3,O171-Q171-R171-S171,IF(EXCLUS=2,O171-Q171-R171,IF(EXCLUS=1,O171-Q171))))</f>
        <v>0</v>
      </c>
      <c r="V171" s="99" t="str">
        <f>+IF(+COUNT(D171:N171)&gt;0,RANK(U171,$U$117:$U$190,0),"")</f>
        <v/>
      </c>
      <c r="W171" s="66" t="str">
        <f>IF(P171&gt;MAXCOMPET-1,1,"")</f>
        <v/>
      </c>
    </row>
    <row r="172" spans="1:23">
      <c r="A172" s="60" t="s">
        <v>268</v>
      </c>
      <c r="B172" s="67" t="s">
        <v>269</v>
      </c>
      <c r="C172" s="62" t="s">
        <v>137</v>
      </c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98">
        <f>SUM(D172:N172)</f>
        <v>0</v>
      </c>
      <c r="P172" s="65">
        <f>COUNT(D172:N172)</f>
        <v>0</v>
      </c>
      <c r="Q172" s="64">
        <f>IF(P172&lt;9,0,SMALL(D172:N172,1))</f>
        <v>0</v>
      </c>
      <c r="R172" s="64">
        <f>IF(P172&lt;10,0,SMALL(D172:N172,2))</f>
        <v>0</v>
      </c>
      <c r="S172" s="64">
        <f>IF(P172&lt;11,0,SMALL(D172:N172,3))</f>
        <v>0</v>
      </c>
      <c r="T172" s="64">
        <f>IF(P172&lt;12,0,+SMALL(D172:N172,4))</f>
        <v>0</v>
      </c>
      <c r="U172" s="64">
        <f>IF(EXCLUS=4,O172-Q172-R172-S172-T172,IF(EXCLUS=3,O172-Q172-R172-S172,IF(EXCLUS=2,O172-Q172-R172,IF(EXCLUS=1,O172-Q172))))</f>
        <v>0</v>
      </c>
      <c r="V172" s="99" t="str">
        <f>+IF(+COUNT(D172:N172)&gt;0,RANK(U172,$U$117:$U$190,0),"")</f>
        <v/>
      </c>
      <c r="W172" s="66" t="str">
        <f>IF(P172&gt;MAXCOMPET-1,1,"")</f>
        <v/>
      </c>
    </row>
    <row r="173" spans="1:23">
      <c r="A173" s="60" t="s">
        <v>270</v>
      </c>
      <c r="B173" s="67" t="s">
        <v>233</v>
      </c>
      <c r="C173" s="62" t="s">
        <v>47</v>
      </c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98">
        <f>SUM(D173:N173)</f>
        <v>0</v>
      </c>
      <c r="P173" s="65">
        <f>COUNT(D173:N173)</f>
        <v>0</v>
      </c>
      <c r="Q173" s="64">
        <f>IF(P173&lt;9,0,SMALL(D173:N173,1))</f>
        <v>0</v>
      </c>
      <c r="R173" s="64">
        <f>IF(P173&lt;10,0,SMALL(D173:N173,2))</f>
        <v>0</v>
      </c>
      <c r="S173" s="64">
        <f>IF(P173&lt;11,0,SMALL(D173:N173,3))</f>
        <v>0</v>
      </c>
      <c r="T173" s="64">
        <f>IF(P173&lt;12,0,+SMALL(D173:N173,4))</f>
        <v>0</v>
      </c>
      <c r="U173" s="64">
        <f>IF(EXCLUS=4,O173-Q173-R173-S173-T173,IF(EXCLUS=3,O173-Q173-R173-S173,IF(EXCLUS=2,O173-Q173-R173,IF(EXCLUS=1,O173-Q173))))</f>
        <v>0</v>
      </c>
      <c r="V173" s="99" t="str">
        <f>+IF(+COUNT(D173:N173)&gt;0,RANK(U173,$U$117:$U$190,0),"")</f>
        <v/>
      </c>
      <c r="W173" s="66" t="str">
        <f>IF(P173&gt;MAXCOMPET-1,1,"")</f>
        <v/>
      </c>
    </row>
    <row r="174" spans="1:23">
      <c r="A174" s="60" t="s">
        <v>271</v>
      </c>
      <c r="B174" s="67" t="s">
        <v>260</v>
      </c>
      <c r="C174" s="62" t="s">
        <v>65</v>
      </c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98">
        <f>SUM(D174:N174)</f>
        <v>0</v>
      </c>
      <c r="P174" s="65">
        <f>COUNT(D174:N174)</f>
        <v>0</v>
      </c>
      <c r="Q174" s="64">
        <f>IF(P174&lt;9,0,SMALL(D174:N174,1))</f>
        <v>0</v>
      </c>
      <c r="R174" s="64">
        <f>IF(P174&lt;10,0,SMALL(D174:N174,2))</f>
        <v>0</v>
      </c>
      <c r="S174" s="64">
        <f>IF(P174&lt;11,0,SMALL(D174:N174,3))</f>
        <v>0</v>
      </c>
      <c r="T174" s="64">
        <f>IF(P174&lt;12,0,+SMALL(D174:N174,4))</f>
        <v>0</v>
      </c>
      <c r="U174" s="64">
        <f>IF(EXCLUS=4,O174-Q174-R174-S174-T174,IF(EXCLUS=3,O174-Q174-R174-S174,IF(EXCLUS=2,O174-Q174-R174,IF(EXCLUS=1,O174-Q174))))</f>
        <v>0</v>
      </c>
      <c r="V174" s="99" t="str">
        <f>+IF(+COUNT(D174:N174)&gt;0,RANK(U174,$U$117:$U$190,0),"")</f>
        <v/>
      </c>
      <c r="W174" s="66" t="str">
        <f>IF(P174&gt;MAXCOMPET-1,1,"")</f>
        <v/>
      </c>
    </row>
    <row r="175" spans="1:23">
      <c r="A175" s="60"/>
      <c r="B175" s="67"/>
      <c r="C175" s="62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98">
        <f>SUM(D175:N175)</f>
        <v>0</v>
      </c>
      <c r="P175" s="65">
        <f>COUNT(D175:N175)</f>
        <v>0</v>
      </c>
      <c r="Q175" s="64">
        <f>IF(P175&lt;9,0,SMALL(D175:N175,1))</f>
        <v>0</v>
      </c>
      <c r="R175" s="64">
        <f>IF(P175&lt;10,0,SMALL(D175:N175,2))</f>
        <v>0</v>
      </c>
      <c r="S175" s="64">
        <f>IF(P175&lt;11,0,SMALL(D175:N175,3))</f>
        <v>0</v>
      </c>
      <c r="T175" s="64">
        <f>IF(P175&lt;12,0,+SMALL(D175:N175,4))</f>
        <v>0</v>
      </c>
      <c r="U175" s="64">
        <f>IF(EXCLUS=4,O175-Q175-R175-S175-T175,IF(EXCLUS=3,O175-Q175-R175-S175,IF(EXCLUS=2,O175-Q175-R175,IF(EXCLUS=1,O175-Q175))))</f>
        <v>0</v>
      </c>
      <c r="V175" s="99" t="str">
        <f>+IF(+COUNT(D175:N175)&gt;0,RANK(U175,$U$117:$U$190,0),"")</f>
        <v/>
      </c>
      <c r="W175" s="66" t="str">
        <f>IF(P175&gt;MAXCOMPET-1,1,"")</f>
        <v/>
      </c>
    </row>
    <row r="176" spans="1:23">
      <c r="A176" s="60"/>
      <c r="B176" s="67"/>
      <c r="C176" s="62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98">
        <f>SUM(D176:N176)</f>
        <v>0</v>
      </c>
      <c r="P176" s="65">
        <f>COUNT(D176:N176)</f>
        <v>0</v>
      </c>
      <c r="Q176" s="64">
        <f>IF(P176&lt;9,0,SMALL(D176:N176,1))</f>
        <v>0</v>
      </c>
      <c r="R176" s="64">
        <f>IF(P176&lt;10,0,SMALL(D176:N176,2))</f>
        <v>0</v>
      </c>
      <c r="S176" s="64">
        <f>IF(P176&lt;11,0,SMALL(D176:N176,3))</f>
        <v>0</v>
      </c>
      <c r="T176" s="64">
        <f>IF(P176&lt;12,0,+SMALL(D176:N176,4))</f>
        <v>0</v>
      </c>
      <c r="U176" s="64">
        <f>IF(EXCLUS=4,O176-Q176-R176-S176-T176,IF(EXCLUS=3,O176-Q176-R176-S176,IF(EXCLUS=2,O176-Q176-R176,IF(EXCLUS=1,O176-Q176))))</f>
        <v>0</v>
      </c>
      <c r="V176" s="99" t="str">
        <f>+IF(+COUNT(D176:N176)&gt;0,RANK(U176,$U$117:$U$190,0),"")</f>
        <v/>
      </c>
      <c r="W176" s="66" t="str">
        <f>IF(P176&gt;MAXCOMPET-1,1,"")</f>
        <v/>
      </c>
    </row>
    <row r="177" spans="1:23">
      <c r="A177" s="60"/>
      <c r="B177" s="67"/>
      <c r="C177" s="62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98">
        <f>SUM(D177:N177)</f>
        <v>0</v>
      </c>
      <c r="P177" s="65">
        <f>COUNT(D177:N177)</f>
        <v>0</v>
      </c>
      <c r="Q177" s="64">
        <f>IF(P177&lt;9,0,SMALL(D177:N177,1))</f>
        <v>0</v>
      </c>
      <c r="R177" s="64">
        <f>IF(P177&lt;10,0,SMALL(D177:N177,2))</f>
        <v>0</v>
      </c>
      <c r="S177" s="64">
        <f>IF(P177&lt;11,0,SMALL(D177:N177,3))</f>
        <v>0</v>
      </c>
      <c r="T177" s="64">
        <f>IF(P177&lt;12,0,+SMALL(D177:N177,4))</f>
        <v>0</v>
      </c>
      <c r="U177" s="64">
        <f>IF(EXCLUS=4,O177-Q177-R177-S177-T177,IF(EXCLUS=3,O177-Q177-R177-S177,IF(EXCLUS=2,O177-Q177-R177,IF(EXCLUS=1,O177-Q177))))</f>
        <v>0</v>
      </c>
      <c r="V177" s="99" t="str">
        <f>+IF(+COUNT(D177:N177)&gt;0,RANK(U177,$U$117:$U$190,0),"")</f>
        <v/>
      </c>
      <c r="W177" s="66" t="str">
        <f>IF(P177&gt;MAXCOMPET-1,1,"")</f>
        <v/>
      </c>
    </row>
    <row r="178" spans="1:23">
      <c r="A178" s="60"/>
      <c r="B178" s="67"/>
      <c r="C178" s="62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98">
        <f>SUM(D178:N178)</f>
        <v>0</v>
      </c>
      <c r="P178" s="65">
        <f>COUNT(D178:N178)</f>
        <v>0</v>
      </c>
      <c r="Q178" s="64">
        <f>IF(P178&lt;9,0,SMALL(D178:N178,1))</f>
        <v>0</v>
      </c>
      <c r="R178" s="64">
        <f>IF(P178&lt;10,0,SMALL(D178:N178,2))</f>
        <v>0</v>
      </c>
      <c r="S178" s="64">
        <f>IF(P178&lt;11,0,SMALL(D178:N178,3))</f>
        <v>0</v>
      </c>
      <c r="T178" s="64">
        <f>IF(P178&lt;12,0,+SMALL(D178:N178,4))</f>
        <v>0</v>
      </c>
      <c r="U178" s="64">
        <f>IF(EXCLUS=4,O178-Q178-R178-S178-T178,IF(EXCLUS=3,O178-Q178-R178-S178,IF(EXCLUS=2,O178-Q178-R178,IF(EXCLUS=1,O178-Q178))))</f>
        <v>0</v>
      </c>
      <c r="V178" s="99" t="str">
        <f>+IF(+COUNT(D178:N178)&gt;0,RANK(U178,$U$117:$U$190,0),"")</f>
        <v/>
      </c>
      <c r="W178" s="66" t="str">
        <f>IF(P178&gt;MAXCOMPET-1,1,"")</f>
        <v/>
      </c>
    </row>
    <row r="179" spans="1:23">
      <c r="A179" s="60"/>
      <c r="B179" s="67"/>
      <c r="C179" s="62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98">
        <f>SUM(D179:N179)</f>
        <v>0</v>
      </c>
      <c r="P179" s="65">
        <f>COUNT(D179:N179)</f>
        <v>0</v>
      </c>
      <c r="Q179" s="64">
        <f>IF(P179&lt;9,0,SMALL(D179:N179,1))</f>
        <v>0</v>
      </c>
      <c r="R179" s="64">
        <f>IF(P179&lt;10,0,SMALL(D179:N179,2))</f>
        <v>0</v>
      </c>
      <c r="S179" s="64">
        <f>IF(P179&lt;11,0,SMALL(D179:N179,3))</f>
        <v>0</v>
      </c>
      <c r="T179" s="64">
        <f>IF(P179&lt;12,0,+SMALL(D179:N179,4))</f>
        <v>0</v>
      </c>
      <c r="U179" s="64">
        <f>IF(EXCLUS=4,O179-Q179-R179-S179-T179,IF(EXCLUS=3,O179-Q179-R179-S179,IF(EXCLUS=2,O179-Q179-R179,IF(EXCLUS=1,O179-Q179))))</f>
        <v>0</v>
      </c>
      <c r="V179" s="99" t="str">
        <f>+IF(+COUNT(D179:N179)&gt;0,RANK(U179,$U$117:$U$190,0),"")</f>
        <v/>
      </c>
      <c r="W179" s="66" t="str">
        <f>IF(P179&gt;MAXCOMPET-1,1,"")</f>
        <v/>
      </c>
    </row>
    <row r="180" spans="1:23">
      <c r="A180" s="60"/>
      <c r="B180" s="67"/>
      <c r="C180" s="62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98">
        <f>SUM(D180:N180)</f>
        <v>0</v>
      </c>
      <c r="P180" s="65">
        <f>COUNT(D180:N180)</f>
        <v>0</v>
      </c>
      <c r="Q180" s="64">
        <f>IF(P180&lt;9,0,SMALL(D180:N180,1))</f>
        <v>0</v>
      </c>
      <c r="R180" s="64">
        <f>IF(P180&lt;10,0,SMALL(D180:N180,2))</f>
        <v>0</v>
      </c>
      <c r="S180" s="64">
        <f>IF(P180&lt;11,0,SMALL(D180:N180,3))</f>
        <v>0</v>
      </c>
      <c r="T180" s="64">
        <f>IF(P180&lt;12,0,+SMALL(D180:N180,4))</f>
        <v>0</v>
      </c>
      <c r="U180" s="64">
        <f>IF(EXCLUS=4,O180-Q180-R180-S180-T180,IF(EXCLUS=3,O180-Q180-R180-S180,IF(EXCLUS=2,O180-Q180-R180,IF(EXCLUS=1,O180-Q180))))</f>
        <v>0</v>
      </c>
      <c r="V180" s="99" t="str">
        <f>+IF(+COUNT(D180:N180)&gt;0,RANK(U180,$U$117:$U$190,0),"")</f>
        <v/>
      </c>
      <c r="W180" s="66" t="str">
        <f>IF(P180&gt;MAXCOMPET-1,1,"")</f>
        <v/>
      </c>
    </row>
    <row r="181" spans="1:23">
      <c r="A181" s="60"/>
      <c r="B181" s="67"/>
      <c r="C181" s="62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98">
        <f>SUM(D181:N181)</f>
        <v>0</v>
      </c>
      <c r="P181" s="65">
        <f>COUNT(D181:N181)</f>
        <v>0</v>
      </c>
      <c r="Q181" s="64">
        <f>IF(P181&lt;9,0,SMALL(D181:N181,1))</f>
        <v>0</v>
      </c>
      <c r="R181" s="64">
        <f>IF(P181&lt;10,0,SMALL(D181:N181,2))</f>
        <v>0</v>
      </c>
      <c r="S181" s="64">
        <f>IF(P181&lt;11,0,SMALL(D181:N181,3))</f>
        <v>0</v>
      </c>
      <c r="T181" s="64">
        <f>IF(P181&lt;12,0,+SMALL(D181:N181,4))</f>
        <v>0</v>
      </c>
      <c r="U181" s="64">
        <f>IF(EXCLUS=4,O181-Q181-R181-S181-T181,IF(EXCLUS=3,O181-Q181-R181-S181,IF(EXCLUS=2,O181-Q181-R181,IF(EXCLUS=1,O181-Q181))))</f>
        <v>0</v>
      </c>
      <c r="V181" s="99" t="str">
        <f>+IF(+COUNT(D181:N181)&gt;0,RANK(U181,$U$117:$U$190,0),"")</f>
        <v/>
      </c>
      <c r="W181" s="66" t="str">
        <f>IF(P181&gt;MAXCOMPET-1,1,"")</f>
        <v/>
      </c>
    </row>
    <row r="182" spans="1:23">
      <c r="A182" s="60"/>
      <c r="B182" s="67"/>
      <c r="C182" s="62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98">
        <f>SUM(D182:N182)</f>
        <v>0</v>
      </c>
      <c r="P182" s="65">
        <f>COUNT(D182:N182)</f>
        <v>0</v>
      </c>
      <c r="Q182" s="64">
        <f>IF(P182&lt;9,0,SMALL(D182:N182,1))</f>
        <v>0</v>
      </c>
      <c r="R182" s="64">
        <f>IF(P182&lt;10,0,SMALL(D182:N182,2))</f>
        <v>0</v>
      </c>
      <c r="S182" s="64">
        <f>IF(P182&lt;11,0,SMALL(D182:N182,3))</f>
        <v>0</v>
      </c>
      <c r="T182" s="64">
        <f>IF(P182&lt;12,0,+SMALL(D182:N182,4))</f>
        <v>0</v>
      </c>
      <c r="U182" s="64">
        <f>IF(EXCLUS=4,O182-Q182-R182-S182-T182,IF(EXCLUS=3,O182-Q182-R182-S182,IF(EXCLUS=2,O182-Q182-R182,IF(EXCLUS=1,O182-Q182))))</f>
        <v>0</v>
      </c>
      <c r="V182" s="99" t="str">
        <f>+IF(+COUNT(D182:N182)&gt;0,RANK(U182,$U$117:$U$190,0),"")</f>
        <v/>
      </c>
      <c r="W182" s="66" t="str">
        <f>IF(P182&gt;MAXCOMPET-1,1,"")</f>
        <v/>
      </c>
    </row>
    <row r="183" spans="1:23">
      <c r="A183" s="60"/>
      <c r="B183" s="67"/>
      <c r="C183" s="62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98">
        <f>SUM(D183:N183)</f>
        <v>0</v>
      </c>
      <c r="P183" s="65">
        <f>COUNT(D183:N183)</f>
        <v>0</v>
      </c>
      <c r="Q183" s="64">
        <f>IF(P183&lt;9,0,SMALL(D183:N183,1))</f>
        <v>0</v>
      </c>
      <c r="R183" s="64">
        <f>IF(P183&lt;10,0,SMALL(D183:N183,2))</f>
        <v>0</v>
      </c>
      <c r="S183" s="64">
        <f>IF(P183&lt;11,0,SMALL(D183:N183,3))</f>
        <v>0</v>
      </c>
      <c r="T183" s="64">
        <f>IF(P183&lt;12,0,+SMALL(D183:N183,4))</f>
        <v>0</v>
      </c>
      <c r="U183" s="64">
        <f>IF(EXCLUS=4,O183-Q183-R183-S183-T183,IF(EXCLUS=3,O183-Q183-R183-S183,IF(EXCLUS=2,O183-Q183-R183,IF(EXCLUS=1,O183-Q183))))</f>
        <v>0</v>
      </c>
      <c r="V183" s="99" t="str">
        <f>+IF(+COUNT(D183:N183)&gt;0,RANK(U183,$U$117:$U$190,0),"")</f>
        <v/>
      </c>
      <c r="W183" s="66" t="str">
        <f>IF(P183&gt;MAXCOMPET-1,1,"")</f>
        <v/>
      </c>
    </row>
    <row r="184" spans="1:23">
      <c r="A184" s="60"/>
      <c r="B184" s="67"/>
      <c r="C184" s="62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98">
        <f>SUM(D184:N184)</f>
        <v>0</v>
      </c>
      <c r="P184" s="65">
        <f>COUNT(D184:N184)</f>
        <v>0</v>
      </c>
      <c r="Q184" s="64">
        <f>IF(P184&lt;9,0,SMALL(D184:N184,1))</f>
        <v>0</v>
      </c>
      <c r="R184" s="64">
        <f>IF(P184&lt;10,0,SMALL(D184:N184,2))</f>
        <v>0</v>
      </c>
      <c r="S184" s="64">
        <f>IF(P184&lt;11,0,SMALL(D184:N184,3))</f>
        <v>0</v>
      </c>
      <c r="T184" s="64">
        <f>IF(P184&lt;12,0,+SMALL(D184:N184,4))</f>
        <v>0</v>
      </c>
      <c r="U184" s="64">
        <f>IF(EXCLUS=4,O184-Q184-R184-S184-T184,IF(EXCLUS=3,O184-Q184-R184-S184,IF(EXCLUS=2,O184-Q184-R184,IF(EXCLUS=1,O184-Q184))))</f>
        <v>0</v>
      </c>
      <c r="V184" s="99" t="str">
        <f>+IF(+COUNT(D184:N184)&gt;0,RANK(U184,$U$117:$U$190,0),"")</f>
        <v/>
      </c>
      <c r="W184" s="66" t="str">
        <f>IF(P184&gt;MAXCOMPET-1,1,"")</f>
        <v/>
      </c>
    </row>
    <row r="185" spans="1:23">
      <c r="A185" s="60"/>
      <c r="B185" s="67"/>
      <c r="C185" s="62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98">
        <f>SUM(D185:N185)</f>
        <v>0</v>
      </c>
      <c r="P185" s="65">
        <f>COUNT(D185:N185)</f>
        <v>0</v>
      </c>
      <c r="Q185" s="64">
        <f>IF(P185&lt;9,0,SMALL(D185:N185,1))</f>
        <v>0</v>
      </c>
      <c r="R185" s="64">
        <f>IF(P185&lt;10,0,SMALL(D185:N185,2))</f>
        <v>0</v>
      </c>
      <c r="S185" s="64">
        <f>IF(P185&lt;11,0,SMALL(D185:N185,3))</f>
        <v>0</v>
      </c>
      <c r="T185" s="64">
        <f>IF(P185&lt;12,0,+SMALL(D185:N185,4))</f>
        <v>0</v>
      </c>
      <c r="U185" s="64">
        <f>IF(EXCLUS=4,O185-Q185-R185-S185-T185,IF(EXCLUS=3,O185-Q185-R185-S185,IF(EXCLUS=2,O185-Q185-R185,IF(EXCLUS=1,O185-Q185))))</f>
        <v>0</v>
      </c>
      <c r="V185" s="99" t="str">
        <f>+IF(+COUNT(D185:N185)&gt;0,RANK(U185,$U$117:$U$190,0),"")</f>
        <v/>
      </c>
      <c r="W185" s="66" t="str">
        <f>IF(P185&gt;MAXCOMPET-1,1,"")</f>
        <v/>
      </c>
    </row>
    <row r="186" spans="1:23">
      <c r="A186" s="60"/>
      <c r="B186" s="67"/>
      <c r="C186" s="62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98">
        <f>SUM(D186:N186)</f>
        <v>0</v>
      </c>
      <c r="P186" s="65">
        <f>COUNT(D186:N186)</f>
        <v>0</v>
      </c>
      <c r="Q186" s="64">
        <f>IF(P186&lt;9,0,SMALL(D186:N186,1))</f>
        <v>0</v>
      </c>
      <c r="R186" s="64">
        <f>IF(P186&lt;10,0,SMALL(D186:N186,2))</f>
        <v>0</v>
      </c>
      <c r="S186" s="64">
        <f>IF(P186&lt;11,0,SMALL(D186:N186,3))</f>
        <v>0</v>
      </c>
      <c r="T186" s="64">
        <f>IF(P186&lt;12,0,+SMALL(D186:N186,4))</f>
        <v>0</v>
      </c>
      <c r="U186" s="64">
        <f>IF(EXCLUS=4,O186-Q186-R186-S186-T186,IF(EXCLUS=3,O186-Q186-R186-S186,IF(EXCLUS=2,O186-Q186-R186,IF(EXCLUS=1,O186-Q186))))</f>
        <v>0</v>
      </c>
      <c r="V186" s="99" t="str">
        <f>+IF(+COUNT(D186:N186)&gt;0,RANK(U186,$U$117:$U$190,0),"")</f>
        <v/>
      </c>
      <c r="W186" s="66" t="str">
        <f>IF(P186&gt;MAXCOMPET-1,1,"")</f>
        <v/>
      </c>
    </row>
    <row r="187" spans="1:23">
      <c r="A187" s="60"/>
      <c r="B187" s="67"/>
      <c r="C187" s="62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98">
        <f>SUM(D187:N187)</f>
        <v>0</v>
      </c>
      <c r="P187" s="65">
        <f>COUNT(D187:N187)</f>
        <v>0</v>
      </c>
      <c r="Q187" s="64">
        <f>IF(P187&lt;9,0,SMALL(D187:N187,1))</f>
        <v>0</v>
      </c>
      <c r="R187" s="64">
        <f>IF(P187&lt;10,0,SMALL(D187:N187,2))</f>
        <v>0</v>
      </c>
      <c r="S187" s="64">
        <f>IF(P187&lt;11,0,SMALL(D187:N187,3))</f>
        <v>0</v>
      </c>
      <c r="T187" s="64">
        <f>IF(P187&lt;12,0,+SMALL(D187:N187,4))</f>
        <v>0</v>
      </c>
      <c r="U187" s="64">
        <f>IF(EXCLUS=4,O187-Q187-R187-S187-T187,IF(EXCLUS=3,O187-Q187-R187-S187,IF(EXCLUS=2,O187-Q187-R187,IF(EXCLUS=1,O187-Q187))))</f>
        <v>0</v>
      </c>
      <c r="V187" s="99" t="str">
        <f>+IF(+COUNT(D187:N187)&gt;0,RANK(U187,$U$117:$U$190,0),"")</f>
        <v/>
      </c>
      <c r="W187" s="66" t="str">
        <f>IF(P187&gt;MAXCOMPET-1,1,"")</f>
        <v/>
      </c>
    </row>
    <row r="188" spans="1:23">
      <c r="A188" s="60"/>
      <c r="B188" s="67"/>
      <c r="C188" s="62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98">
        <f>SUM(D188:N188)</f>
        <v>0</v>
      </c>
      <c r="P188" s="65">
        <f>COUNT(D188:N188)</f>
        <v>0</v>
      </c>
      <c r="Q188" s="64">
        <f>IF(P188&lt;9,0,SMALL(D188:N188,1))</f>
        <v>0</v>
      </c>
      <c r="R188" s="64">
        <f>IF(P188&lt;10,0,SMALL(D188:N188,2))</f>
        <v>0</v>
      </c>
      <c r="S188" s="64">
        <f>IF(P188&lt;11,0,SMALL(D188:N188,3))</f>
        <v>0</v>
      </c>
      <c r="T188" s="64">
        <f>IF(P188&lt;12,0,+SMALL(D188:N188,4))</f>
        <v>0</v>
      </c>
      <c r="U188" s="64">
        <f>IF(EXCLUS=4,O188-Q188-R188-S188-T188,IF(EXCLUS=3,O188-Q188-R188-S188,IF(EXCLUS=2,O188-Q188-R188,IF(EXCLUS=1,O188-Q188))))</f>
        <v>0</v>
      </c>
      <c r="V188" s="99" t="str">
        <f>+IF(+COUNT(D188:N188)&gt;0,RANK(U188,$U$117:$U$190,0),"")</f>
        <v/>
      </c>
      <c r="W188" s="66" t="str">
        <f>IF(P188&gt;MAXCOMPET-1,1,"")</f>
        <v/>
      </c>
    </row>
    <row r="189" spans="1:23">
      <c r="A189" s="88"/>
      <c r="B189" s="89"/>
      <c r="C189" s="90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98"/>
      <c r="P189" s="65"/>
      <c r="Q189" s="64"/>
      <c r="R189" s="64"/>
      <c r="S189" s="64"/>
      <c r="T189" s="64"/>
      <c r="U189" s="64"/>
      <c r="V189" s="99"/>
      <c r="W189" s="66"/>
    </row>
    <row r="190" spans="1:23">
      <c r="A190" s="101"/>
      <c r="B190" s="101"/>
      <c r="C190" s="102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98"/>
      <c r="P190" s="65"/>
      <c r="Q190" s="64"/>
      <c r="R190" s="64"/>
      <c r="S190" s="64"/>
      <c r="T190" s="64"/>
      <c r="U190" s="64"/>
      <c r="V190" s="99"/>
      <c r="W190" s="66"/>
    </row>
    <row r="191" spans="1:23">
      <c r="A191" s="72">
        <f>COUNTIF($A$117:$A$190,"&gt;&lt;")</f>
        <v>58</v>
      </c>
      <c r="B191" s="72">
        <f>COUNTIF($B$117:$B$190,"&gt;&lt;")</f>
        <v>58</v>
      </c>
      <c r="C191" s="72">
        <f>COUNTIF($C$117:$C$190,"&gt;&lt;")</f>
        <v>58</v>
      </c>
      <c r="D191" s="72">
        <f t="shared" ref="D191:N191" si="5">COUNTIF(D$117:D$190,"=0")+COUNTIF(D$117:D$190,"&gt;0")</f>
        <v>33</v>
      </c>
      <c r="E191" s="72">
        <f t="shared" si="5"/>
        <v>32</v>
      </c>
      <c r="F191" s="72">
        <f t="shared" si="5"/>
        <v>39</v>
      </c>
      <c r="G191" s="72">
        <f t="shared" si="5"/>
        <v>37</v>
      </c>
      <c r="H191" s="72">
        <f t="shared" si="5"/>
        <v>17</v>
      </c>
      <c r="I191" s="72">
        <f t="shared" si="5"/>
        <v>33</v>
      </c>
      <c r="J191" s="72">
        <f t="shared" si="5"/>
        <v>32</v>
      </c>
      <c r="K191" s="72">
        <f t="shared" si="5"/>
        <v>37</v>
      </c>
      <c r="L191" s="72">
        <f t="shared" si="5"/>
        <v>29</v>
      </c>
      <c r="M191" s="72">
        <f t="shared" si="5"/>
        <v>0</v>
      </c>
      <c r="N191" s="72">
        <f t="shared" si="5"/>
        <v>0</v>
      </c>
      <c r="O191" s="64"/>
      <c r="P191" s="64"/>
      <c r="Q191" s="64"/>
      <c r="R191" s="64"/>
      <c r="S191" s="64"/>
      <c r="T191" s="64"/>
      <c r="U191" s="64"/>
      <c r="V191" s="64"/>
      <c r="W191" s="66"/>
    </row>
    <row r="192" spans="1:23">
      <c r="A192" s="74"/>
      <c r="B192" s="75"/>
      <c r="C192" s="76"/>
      <c r="D192" s="77">
        <f t="shared" ref="D192:N192" si="6">IF(D191&gt;0,D191/$A191,0)</f>
        <v>0.56896551724137934</v>
      </c>
      <c r="E192" s="77">
        <f t="shared" si="6"/>
        <v>0.55172413793103448</v>
      </c>
      <c r="F192" s="77">
        <f t="shared" si="6"/>
        <v>0.67241379310344829</v>
      </c>
      <c r="G192" s="77">
        <f t="shared" si="6"/>
        <v>0.63793103448275867</v>
      </c>
      <c r="H192" s="77">
        <f t="shared" si="6"/>
        <v>0.29310344827586204</v>
      </c>
      <c r="I192" s="77">
        <f t="shared" si="6"/>
        <v>0.56896551724137934</v>
      </c>
      <c r="J192" s="77">
        <f t="shared" si="6"/>
        <v>0.55172413793103448</v>
      </c>
      <c r="K192" s="77">
        <f t="shared" si="6"/>
        <v>0.63793103448275867</v>
      </c>
      <c r="L192" s="77">
        <f t="shared" si="6"/>
        <v>0.5</v>
      </c>
      <c r="M192" s="77">
        <f t="shared" si="6"/>
        <v>0</v>
      </c>
      <c r="N192" s="77">
        <f t="shared" si="6"/>
        <v>0</v>
      </c>
      <c r="O192" s="64"/>
      <c r="P192" s="64"/>
      <c r="Q192" s="64"/>
      <c r="R192" s="64"/>
      <c r="S192" s="64"/>
      <c r="T192" s="64"/>
      <c r="U192" s="64"/>
      <c r="V192" s="64"/>
      <c r="W192" s="66"/>
    </row>
    <row r="193" spans="1:23">
      <c r="A193" s="78" t="s">
        <v>10</v>
      </c>
      <c r="B193" s="95"/>
      <c r="C193" s="96"/>
      <c r="D193" s="65" t="s">
        <v>10</v>
      </c>
      <c r="E193" s="65" t="s">
        <v>10</v>
      </c>
      <c r="F193" s="65" t="s">
        <v>10</v>
      </c>
      <c r="G193" s="65" t="s">
        <v>10</v>
      </c>
      <c r="H193" s="65" t="s">
        <v>10</v>
      </c>
      <c r="I193" s="65" t="s">
        <v>10</v>
      </c>
      <c r="J193" s="65" t="s">
        <v>10</v>
      </c>
      <c r="K193" s="65" t="s">
        <v>10</v>
      </c>
      <c r="L193" s="65" t="s">
        <v>10</v>
      </c>
      <c r="M193" s="65" t="s">
        <v>10</v>
      </c>
      <c r="N193" s="65" t="s">
        <v>10</v>
      </c>
      <c r="O193" s="64"/>
      <c r="P193" s="69"/>
      <c r="Q193" s="69"/>
      <c r="R193" s="69"/>
      <c r="S193" s="69"/>
      <c r="T193" s="69"/>
      <c r="U193" s="69"/>
      <c r="V193" s="97"/>
      <c r="W193" s="66"/>
    </row>
    <row r="194" spans="1:23" ht="18">
      <c r="A194" s="103" t="s">
        <v>272</v>
      </c>
      <c r="B194" s="104"/>
      <c r="C194" s="105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7"/>
      <c r="Q194" s="107"/>
      <c r="R194" s="107"/>
      <c r="S194" s="107"/>
      <c r="T194" s="107"/>
      <c r="U194" s="107"/>
      <c r="V194" s="107"/>
      <c r="W194" s="70" t="s">
        <v>10</v>
      </c>
    </row>
    <row r="195" spans="1:23">
      <c r="A195" s="94"/>
      <c r="B195" s="95"/>
      <c r="C195" s="9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97"/>
      <c r="P195" s="97"/>
      <c r="Q195" s="97"/>
      <c r="R195" s="97"/>
      <c r="S195" s="97"/>
      <c r="T195" s="97"/>
      <c r="U195" s="97"/>
      <c r="V195" s="97"/>
      <c r="W195" s="70" t="s">
        <v>10</v>
      </c>
    </row>
    <row r="196" spans="1:23" ht="15.75">
      <c r="A196" s="82" t="s">
        <v>11</v>
      </c>
      <c r="B196" s="83" t="s">
        <v>12</v>
      </c>
      <c r="C196" s="84" t="s">
        <v>13</v>
      </c>
      <c r="D196" s="84" t="s">
        <v>273</v>
      </c>
      <c r="E196" s="85"/>
      <c r="F196" s="85"/>
      <c r="G196" s="85"/>
      <c r="H196" s="85"/>
      <c r="I196" s="85"/>
      <c r="J196" s="85"/>
      <c r="K196" s="85"/>
      <c r="L196" s="85"/>
      <c r="M196" s="85"/>
      <c r="N196" s="84"/>
      <c r="O196" s="86"/>
      <c r="P196" s="86"/>
      <c r="Q196" s="86"/>
      <c r="R196" s="86"/>
      <c r="S196" s="86"/>
      <c r="T196" s="86"/>
      <c r="U196" s="86"/>
      <c r="V196" s="86"/>
      <c r="W196" s="108" t="s">
        <v>10</v>
      </c>
    </row>
    <row r="197" spans="1:23" ht="75.75">
      <c r="A197" s="52" t="s">
        <v>83</v>
      </c>
      <c r="B197" s="53" t="s">
        <v>16</v>
      </c>
      <c r="C197" s="54" t="s">
        <v>17</v>
      </c>
      <c r="D197" s="55" t="s">
        <v>18</v>
      </c>
      <c r="E197" s="55" t="s">
        <v>19</v>
      </c>
      <c r="F197" s="55" t="s">
        <v>20</v>
      </c>
      <c r="G197" s="55" t="s">
        <v>21</v>
      </c>
      <c r="H197" s="55" t="s">
        <v>22</v>
      </c>
      <c r="I197" s="55" t="s">
        <v>23</v>
      </c>
      <c r="J197" s="55" t="s">
        <v>24</v>
      </c>
      <c r="K197" s="56" t="s">
        <v>25</v>
      </c>
      <c r="L197" s="55" t="s">
        <v>26</v>
      </c>
      <c r="M197" s="55" t="s">
        <v>27</v>
      </c>
      <c r="N197" s="56" t="s">
        <v>21</v>
      </c>
      <c r="O197" s="57" t="s">
        <v>28</v>
      </c>
      <c r="P197" s="57" t="s">
        <v>29</v>
      </c>
      <c r="Q197" s="57" t="s">
        <v>30</v>
      </c>
      <c r="R197" s="57" t="s">
        <v>31</v>
      </c>
      <c r="S197" s="57" t="s">
        <v>32</v>
      </c>
      <c r="T197" s="57" t="s">
        <v>33</v>
      </c>
      <c r="U197" s="58" t="s">
        <v>34</v>
      </c>
      <c r="V197" s="57" t="s">
        <v>35</v>
      </c>
      <c r="W197" s="57" t="s">
        <v>36</v>
      </c>
    </row>
    <row r="198" spans="1:23">
      <c r="A198" s="60" t="s">
        <v>43</v>
      </c>
      <c r="B198" s="61" t="s">
        <v>44</v>
      </c>
      <c r="C198" s="62" t="s">
        <v>42</v>
      </c>
      <c r="D198" s="63">
        <v>31</v>
      </c>
      <c r="E198" s="63">
        <v>32</v>
      </c>
      <c r="F198" s="63">
        <v>32</v>
      </c>
      <c r="G198" s="63">
        <v>42</v>
      </c>
      <c r="H198" s="63"/>
      <c r="I198" s="63">
        <v>29</v>
      </c>
      <c r="J198" s="63">
        <v>33</v>
      </c>
      <c r="K198" s="63">
        <v>31</v>
      </c>
      <c r="L198" s="63">
        <v>31</v>
      </c>
      <c r="M198" s="63"/>
      <c r="N198" s="63"/>
      <c r="O198" s="64">
        <f>SUM(D198:N198)</f>
        <v>261</v>
      </c>
      <c r="P198" s="65">
        <f>COUNT(D198:N198)</f>
        <v>8</v>
      </c>
      <c r="Q198" s="64">
        <f>IF(P198&lt;9,0,SMALL(D198:N198,1))</f>
        <v>0</v>
      </c>
      <c r="R198" s="64">
        <f>IF(P198&lt;10,0,SMALL(D198:N198,2))</f>
        <v>0</v>
      </c>
      <c r="S198" s="64">
        <f>IF(P198&lt;11,0,SMALL(D198:N198,3))</f>
        <v>0</v>
      </c>
      <c r="T198" s="64">
        <f>IF(P198&lt;12,0,+SMALL(D198:N198,4))</f>
        <v>0</v>
      </c>
      <c r="U198" s="64">
        <f>IF(EXCLUS=4,O198-Q198-R198-S198-T198,IF(EXCLUS=3,O198-Q198-R198-S198,IF(EXCLUS=2,O198-Q198-R198,IF(EXCLUS=1,O198-Q198))))</f>
        <v>261</v>
      </c>
      <c r="V198" s="64">
        <f>+IF(+COUNT(D198:N198)&gt;0,RANK(U198,$U$198:$U$223,0),"")</f>
        <v>1</v>
      </c>
      <c r="W198" s="66">
        <f>IF(P198&gt;MAXCOMPET-1,1,"")</f>
        <v>1</v>
      </c>
    </row>
    <row r="199" spans="1:23">
      <c r="A199" s="60" t="s">
        <v>48</v>
      </c>
      <c r="B199" s="61" t="s">
        <v>49</v>
      </c>
      <c r="C199" s="62" t="s">
        <v>47</v>
      </c>
      <c r="D199" s="63">
        <v>34</v>
      </c>
      <c r="E199" s="63">
        <v>38</v>
      </c>
      <c r="F199" s="63">
        <v>26</v>
      </c>
      <c r="G199" s="63">
        <v>28</v>
      </c>
      <c r="H199" s="63"/>
      <c r="I199" s="63">
        <v>29</v>
      </c>
      <c r="J199" s="63">
        <v>33</v>
      </c>
      <c r="K199" s="63">
        <v>34</v>
      </c>
      <c r="L199" s="63">
        <v>28</v>
      </c>
      <c r="M199" s="63"/>
      <c r="N199" s="63"/>
      <c r="O199" s="64">
        <f>SUM(D199:N199)</f>
        <v>250</v>
      </c>
      <c r="P199" s="65">
        <f>COUNT(D199:N199)</f>
        <v>8</v>
      </c>
      <c r="Q199" s="64">
        <f>IF(P199&lt;9,0,SMALL(D199:N199,1))</f>
        <v>0</v>
      </c>
      <c r="R199" s="64">
        <f>IF(P199&lt;10,0,SMALL(D199:N199,2))</f>
        <v>0</v>
      </c>
      <c r="S199" s="64">
        <f>IF(P199&lt;11,0,SMALL(D199:N199,3))</f>
        <v>0</v>
      </c>
      <c r="T199" s="64">
        <f>IF(P199&lt;12,0,+SMALL(D199:N199,4))</f>
        <v>0</v>
      </c>
      <c r="U199" s="64">
        <f>IF(EXCLUS=4,O199-Q199-R199-S199-T199,IF(EXCLUS=3,O199-Q199-R199-S199,IF(EXCLUS=2,O199-Q199-R199,IF(EXCLUS=1,O199-Q199))))</f>
        <v>250</v>
      </c>
      <c r="V199" s="64">
        <f>+IF(+COUNT(D199:N199)&gt;0,RANK(U199,$U$198:$U$223,0),"")</f>
        <v>2</v>
      </c>
      <c r="W199" s="66">
        <f>IF(P199&gt;MAXCOMPET-1,1,"")</f>
        <v>1</v>
      </c>
    </row>
    <row r="200" spans="1:23">
      <c r="A200" s="60" t="s">
        <v>40</v>
      </c>
      <c r="B200" s="61" t="s">
        <v>41</v>
      </c>
      <c r="C200" s="62" t="s">
        <v>42</v>
      </c>
      <c r="D200" s="63">
        <v>32</v>
      </c>
      <c r="E200" s="63">
        <v>43</v>
      </c>
      <c r="F200" s="63"/>
      <c r="G200" s="63">
        <v>31</v>
      </c>
      <c r="H200" s="63"/>
      <c r="I200" s="63">
        <v>32</v>
      </c>
      <c r="J200" s="63">
        <v>32</v>
      </c>
      <c r="K200" s="63">
        <v>36</v>
      </c>
      <c r="L200" s="63">
        <v>36</v>
      </c>
      <c r="M200" s="63"/>
      <c r="N200" s="63"/>
      <c r="O200" s="64">
        <f>SUM(D200:N200)</f>
        <v>242</v>
      </c>
      <c r="P200" s="65">
        <f>COUNT(D200:N200)</f>
        <v>7</v>
      </c>
      <c r="Q200" s="64">
        <f>IF(P200&lt;9,0,SMALL(D200:N200,1))</f>
        <v>0</v>
      </c>
      <c r="R200" s="64">
        <f>IF(P200&lt;10,0,SMALL(D200:N200,2))</f>
        <v>0</v>
      </c>
      <c r="S200" s="64">
        <f>IF(P200&lt;11,0,SMALL(D200:N200,3))</f>
        <v>0</v>
      </c>
      <c r="T200" s="64">
        <f>IF(P200&lt;12,0,+SMALL(D200:N200,4))</f>
        <v>0</v>
      </c>
      <c r="U200" s="64">
        <f>IF(EXCLUS=4,O200-Q200-R200-S200-T200,IF(EXCLUS=3,O200-Q200-R200-S200,IF(EXCLUS=2,O200-Q200-R200,IF(EXCLUS=1,O200-Q200))))</f>
        <v>242</v>
      </c>
      <c r="V200" s="64">
        <f>+IF(+COUNT(D200:N200)&gt;0,RANK(U200,$U$198:$U$223,0),"")</f>
        <v>3</v>
      </c>
      <c r="W200" s="66" t="str">
        <f>IF(P200&gt;MAXCOMPET-1,1,"")</f>
        <v/>
      </c>
    </row>
    <row r="201" spans="1:23">
      <c r="A201" s="60" t="s">
        <v>37</v>
      </c>
      <c r="B201" s="61" t="s">
        <v>38</v>
      </c>
      <c r="C201" s="62" t="s">
        <v>39</v>
      </c>
      <c r="D201" s="63"/>
      <c r="E201" s="63">
        <v>28</v>
      </c>
      <c r="F201" s="63">
        <v>28</v>
      </c>
      <c r="G201" s="63">
        <v>34</v>
      </c>
      <c r="H201" s="63">
        <v>29</v>
      </c>
      <c r="I201" s="63">
        <v>29</v>
      </c>
      <c r="J201" s="63">
        <v>38</v>
      </c>
      <c r="K201" s="63">
        <v>24</v>
      </c>
      <c r="L201" s="63">
        <v>30</v>
      </c>
      <c r="M201" s="63"/>
      <c r="N201" s="63"/>
      <c r="O201" s="64">
        <f>SUM(D201:N201)</f>
        <v>240</v>
      </c>
      <c r="P201" s="65">
        <f>COUNT(D201:N201)</f>
        <v>8</v>
      </c>
      <c r="Q201" s="64">
        <f>IF(P201&lt;9,0,SMALL(D201:N201,1))</f>
        <v>0</v>
      </c>
      <c r="R201" s="64">
        <f>IF(P201&lt;10,0,SMALL(D201:N201,2))</f>
        <v>0</v>
      </c>
      <c r="S201" s="64">
        <f>IF(P201&lt;11,0,SMALL(D201:N201,3))</f>
        <v>0</v>
      </c>
      <c r="T201" s="64">
        <f>IF(P201&lt;12,0,+SMALL(D201:N201,4))</f>
        <v>0</v>
      </c>
      <c r="U201" s="64">
        <f>IF(EXCLUS=4,O201-Q201-R201-S201-T201,IF(EXCLUS=3,O201-Q201-R201-S201,IF(EXCLUS=2,O201-Q201-R201,IF(EXCLUS=1,O201-Q201))))</f>
        <v>240</v>
      </c>
      <c r="V201" s="64">
        <f>+IF(+COUNT(D201:N201)&gt;0,RANK(U201,$U$198:$U$223,0),"")</f>
        <v>4</v>
      </c>
      <c r="W201" s="66">
        <f>IF(P201&gt;MAXCOMPET-1,1,"")</f>
        <v>1</v>
      </c>
    </row>
    <row r="202" spans="1:23">
      <c r="A202" s="60" t="s">
        <v>50</v>
      </c>
      <c r="B202" s="61" t="s">
        <v>46</v>
      </c>
      <c r="C202" s="62" t="s">
        <v>42</v>
      </c>
      <c r="D202" s="63">
        <v>39</v>
      </c>
      <c r="E202" s="63">
        <v>26</v>
      </c>
      <c r="F202" s="63"/>
      <c r="G202" s="63">
        <v>23</v>
      </c>
      <c r="H202" s="63"/>
      <c r="I202" s="63">
        <v>35</v>
      </c>
      <c r="J202" s="63">
        <v>35</v>
      </c>
      <c r="K202" s="63">
        <v>21</v>
      </c>
      <c r="L202" s="63">
        <v>35</v>
      </c>
      <c r="M202" s="63"/>
      <c r="N202" s="63"/>
      <c r="O202" s="64">
        <f>SUM(D202:N202)</f>
        <v>214</v>
      </c>
      <c r="P202" s="65">
        <f>COUNT(D202:N202)</f>
        <v>7</v>
      </c>
      <c r="Q202" s="64">
        <f>IF(P202&lt;9,0,SMALL(D202:N202,1))</f>
        <v>0</v>
      </c>
      <c r="R202" s="64">
        <f>IF(P202&lt;10,0,SMALL(D202:N202,2))</f>
        <v>0</v>
      </c>
      <c r="S202" s="64">
        <f>IF(P202&lt;11,0,SMALL(D202:N202,3))</f>
        <v>0</v>
      </c>
      <c r="T202" s="64">
        <f>IF(P202&lt;12,0,+SMALL(D202:N202,4))</f>
        <v>0</v>
      </c>
      <c r="U202" s="64">
        <f>IF(EXCLUS=4,O202-Q202-R202-S202-T202,IF(EXCLUS=3,O202-Q202-R202-S202,IF(EXCLUS=2,O202-Q202-R202,IF(EXCLUS=1,O202-Q202))))</f>
        <v>214</v>
      </c>
      <c r="V202" s="64">
        <f>+IF(+COUNT(D202:N202)&gt;0,RANK(U202,$U$198:$U$223,0),"")</f>
        <v>5</v>
      </c>
      <c r="W202" s="66" t="str">
        <f>IF(P202&gt;MAXCOMPET-1,1,"")</f>
        <v/>
      </c>
    </row>
    <row r="203" spans="1:23">
      <c r="A203" s="60" t="s">
        <v>45</v>
      </c>
      <c r="B203" s="61" t="s">
        <v>46</v>
      </c>
      <c r="C203" s="62" t="s">
        <v>47</v>
      </c>
      <c r="D203" s="63">
        <v>32</v>
      </c>
      <c r="E203" s="63">
        <v>29</v>
      </c>
      <c r="F203" s="63">
        <v>33</v>
      </c>
      <c r="G203" s="63">
        <v>28</v>
      </c>
      <c r="H203" s="63"/>
      <c r="I203" s="63">
        <v>24</v>
      </c>
      <c r="J203" s="63"/>
      <c r="K203" s="63">
        <v>30</v>
      </c>
      <c r="L203" s="63">
        <v>32</v>
      </c>
      <c r="M203" s="63"/>
      <c r="N203" s="63"/>
      <c r="O203" s="64">
        <f>SUM(D203:N203)</f>
        <v>208</v>
      </c>
      <c r="P203" s="65">
        <f>COUNT(D203:N203)</f>
        <v>7</v>
      </c>
      <c r="Q203" s="64">
        <f>IF(P203&lt;9,0,SMALL(D203:N203,1))</f>
        <v>0</v>
      </c>
      <c r="R203" s="64">
        <f>IF(P203&lt;10,0,SMALL(D203:N203,2))</f>
        <v>0</v>
      </c>
      <c r="S203" s="64">
        <f>IF(P203&lt;11,0,SMALL(D203:N203,3))</f>
        <v>0</v>
      </c>
      <c r="T203" s="64">
        <f>IF(P203&lt;12,0,+SMALL(D203:N203,4))</f>
        <v>0</v>
      </c>
      <c r="U203" s="64">
        <f>IF(EXCLUS=4,O203-Q203-R203-S203-T203,IF(EXCLUS=3,O203-Q203-R203-S203,IF(EXCLUS=2,O203-Q203-R203,IF(EXCLUS=1,O203-Q203))))</f>
        <v>208</v>
      </c>
      <c r="V203" s="64">
        <f>+IF(+COUNT(D203:N203)&gt;0,RANK(U203,$U$198:$U$223,0),"")</f>
        <v>6</v>
      </c>
      <c r="W203" s="66" t="str">
        <f>IF(P203&gt;MAXCOMPET-1,1,"")</f>
        <v/>
      </c>
    </row>
    <row r="204" spans="1:23">
      <c r="A204" s="60" t="s">
        <v>51</v>
      </c>
      <c r="B204" s="61" t="s">
        <v>52</v>
      </c>
      <c r="C204" s="62" t="s">
        <v>53</v>
      </c>
      <c r="D204" s="63">
        <v>26</v>
      </c>
      <c r="E204" s="63">
        <v>25</v>
      </c>
      <c r="F204" s="63">
        <v>36</v>
      </c>
      <c r="G204" s="63">
        <v>22</v>
      </c>
      <c r="H204" s="63"/>
      <c r="I204" s="63"/>
      <c r="J204" s="63">
        <v>34</v>
      </c>
      <c r="K204" s="63">
        <v>32</v>
      </c>
      <c r="L204" s="63">
        <v>27</v>
      </c>
      <c r="M204" s="63"/>
      <c r="N204" s="63"/>
      <c r="O204" s="64">
        <f>SUM(D204:N204)</f>
        <v>202</v>
      </c>
      <c r="P204" s="65">
        <f>COUNT(D204:N204)</f>
        <v>7</v>
      </c>
      <c r="Q204" s="64">
        <f>IF(P204&lt;9,0,SMALL(D204:N204,1))</f>
        <v>0</v>
      </c>
      <c r="R204" s="64">
        <f>IF(P204&lt;10,0,SMALL(D204:N204,2))</f>
        <v>0</v>
      </c>
      <c r="S204" s="64">
        <f>IF(P204&lt;11,0,SMALL(D204:N204,3))</f>
        <v>0</v>
      </c>
      <c r="T204" s="64">
        <f>IF(P204&lt;12,0,+SMALL(D204:N204,4))</f>
        <v>0</v>
      </c>
      <c r="U204" s="64">
        <f>IF(EXCLUS=4,O204-Q204-R204-S204-T204,IF(EXCLUS=3,O204-Q204-R204-S204,IF(EXCLUS=2,O204-Q204-R204,IF(EXCLUS=1,O204-Q204))))</f>
        <v>202</v>
      </c>
      <c r="V204" s="64">
        <f>+IF(+COUNT(D204:N204)&gt;0,RANK(U204,$U$198:$U$223,0),"")</f>
        <v>7</v>
      </c>
      <c r="W204" s="66" t="str">
        <f>IF(P204&gt;MAXCOMPET-1,1,"")</f>
        <v/>
      </c>
    </row>
    <row r="205" spans="1:23">
      <c r="A205" s="60" t="s">
        <v>63</v>
      </c>
      <c r="B205" s="61" t="s">
        <v>64</v>
      </c>
      <c r="C205" s="62" t="s">
        <v>65</v>
      </c>
      <c r="D205" s="63">
        <v>25</v>
      </c>
      <c r="E205" s="63">
        <v>32</v>
      </c>
      <c r="F205" s="63">
        <v>25</v>
      </c>
      <c r="G205" s="63">
        <v>29</v>
      </c>
      <c r="H205" s="63">
        <v>27</v>
      </c>
      <c r="I205" s="63">
        <v>27</v>
      </c>
      <c r="J205" s="63"/>
      <c r="K205" s="63">
        <v>25</v>
      </c>
      <c r="L205" s="63"/>
      <c r="M205" s="63"/>
      <c r="N205" s="63"/>
      <c r="O205" s="64">
        <f>SUM(D205:N205)</f>
        <v>190</v>
      </c>
      <c r="P205" s="65">
        <f>COUNT(D205:N205)</f>
        <v>7</v>
      </c>
      <c r="Q205" s="64">
        <f>IF(P205&lt;9,0,SMALL(D205:N205,1))</f>
        <v>0</v>
      </c>
      <c r="R205" s="64">
        <f>IF(P205&lt;10,0,SMALL(D205:N205,2))</f>
        <v>0</v>
      </c>
      <c r="S205" s="64">
        <f>IF(P205&lt;11,0,SMALL(D205:N205,3))</f>
        <v>0</v>
      </c>
      <c r="T205" s="64">
        <f>IF(P205&lt;12,0,+SMALL(D205:N205,4))</f>
        <v>0</v>
      </c>
      <c r="U205" s="64">
        <f>IF(EXCLUS=4,O205-Q205-R205-S205-T205,IF(EXCLUS=3,O205-Q205-R205-S205,IF(EXCLUS=2,O205-Q205-R205,IF(EXCLUS=1,O205-Q205))))</f>
        <v>190</v>
      </c>
      <c r="V205" s="64">
        <f>+IF(+COUNT(D205:N205)&gt;0,RANK(U205,$U$198:$U$223,0),"")</f>
        <v>8</v>
      </c>
      <c r="W205" s="66" t="str">
        <f>IF(P205&gt;MAXCOMPET-1,1,"")</f>
        <v/>
      </c>
    </row>
    <row r="206" spans="1:23">
      <c r="A206" s="60" t="s">
        <v>76</v>
      </c>
      <c r="B206" s="61" t="s">
        <v>77</v>
      </c>
      <c r="C206" s="62" t="s">
        <v>78</v>
      </c>
      <c r="D206" s="63">
        <v>30</v>
      </c>
      <c r="E206" s="63">
        <v>0</v>
      </c>
      <c r="F206" s="63">
        <v>32</v>
      </c>
      <c r="G206" s="63">
        <v>30</v>
      </c>
      <c r="H206" s="63"/>
      <c r="I206" s="63">
        <v>14</v>
      </c>
      <c r="J206" s="63">
        <v>33</v>
      </c>
      <c r="K206" s="63">
        <v>24</v>
      </c>
      <c r="L206" s="63">
        <v>25</v>
      </c>
      <c r="M206" s="63"/>
      <c r="N206" s="63"/>
      <c r="O206" s="64">
        <f>SUM(D206:N206)</f>
        <v>188</v>
      </c>
      <c r="P206" s="65">
        <f>COUNT(D206:N206)</f>
        <v>8</v>
      </c>
      <c r="Q206" s="64">
        <f>IF(P206&lt;9,0,SMALL(D206:N206,1))</f>
        <v>0</v>
      </c>
      <c r="R206" s="64">
        <f>IF(P206&lt;10,0,SMALL(D206:N206,2))</f>
        <v>0</v>
      </c>
      <c r="S206" s="64">
        <f>IF(P206&lt;11,0,SMALL(D206:N206,3))</f>
        <v>0</v>
      </c>
      <c r="T206" s="64">
        <f>IF(P206&lt;12,0,+SMALL(D206:N206,4))</f>
        <v>0</v>
      </c>
      <c r="U206" s="64">
        <f>IF(EXCLUS=4,O206-Q206-R206-S206-T206,IF(EXCLUS=3,O206-Q206-R206-S206,IF(EXCLUS=2,O206-Q206-R206,IF(EXCLUS=1,O206-Q206))))</f>
        <v>188</v>
      </c>
      <c r="V206" s="64">
        <f>+IF(+COUNT(D206:N206)&gt;0,RANK(U206,$U$198:$U$223,0),"")</f>
        <v>9</v>
      </c>
      <c r="W206" s="66">
        <f>IF(P206&gt;MAXCOMPET-1,1,"")</f>
        <v>1</v>
      </c>
    </row>
    <row r="207" spans="1:23">
      <c r="A207" s="60" t="s">
        <v>54</v>
      </c>
      <c r="B207" s="61" t="s">
        <v>55</v>
      </c>
      <c r="C207" s="62" t="s">
        <v>47</v>
      </c>
      <c r="D207" s="63"/>
      <c r="E207" s="63">
        <v>34</v>
      </c>
      <c r="F207" s="63">
        <v>19</v>
      </c>
      <c r="G207" s="63">
        <v>24</v>
      </c>
      <c r="H207" s="63"/>
      <c r="I207" s="63"/>
      <c r="J207" s="63">
        <v>26</v>
      </c>
      <c r="K207" s="63">
        <v>43</v>
      </c>
      <c r="L207" s="63">
        <v>35</v>
      </c>
      <c r="M207" s="63"/>
      <c r="N207" s="63"/>
      <c r="O207" s="64">
        <f>SUM(D207:N207)</f>
        <v>181</v>
      </c>
      <c r="P207" s="65">
        <f>COUNT(D207:N207)</f>
        <v>6</v>
      </c>
      <c r="Q207" s="64">
        <f>IF(P207&lt;9,0,SMALL(D207:N207,1))</f>
        <v>0</v>
      </c>
      <c r="R207" s="64">
        <f>IF(P207&lt;10,0,SMALL(D207:N207,2))</f>
        <v>0</v>
      </c>
      <c r="S207" s="64">
        <f>IF(P207&lt;11,0,SMALL(D207:N207,3))</f>
        <v>0</v>
      </c>
      <c r="T207" s="64">
        <f>IF(P207&lt;12,0,+SMALL(D207:N207,4))</f>
        <v>0</v>
      </c>
      <c r="U207" s="64">
        <f>IF(EXCLUS=4,O207-Q207-R207-S207-T207,IF(EXCLUS=3,O207-Q207-R207-S207,IF(EXCLUS=2,O207-Q207-R207,IF(EXCLUS=1,O207-Q207))))</f>
        <v>181</v>
      </c>
      <c r="V207" s="64">
        <f>+IF(+COUNT(D207:N207)&gt;0,RANK(U207,$U$198:$U$223,0),"")</f>
        <v>10</v>
      </c>
      <c r="W207" s="66" t="str">
        <f>IF(P207&gt;MAXCOMPET-1,1,"")</f>
        <v/>
      </c>
    </row>
    <row r="208" spans="1:23">
      <c r="A208" s="60" t="s">
        <v>56</v>
      </c>
      <c r="B208" s="61" t="s">
        <v>57</v>
      </c>
      <c r="C208" s="62" t="s">
        <v>39</v>
      </c>
      <c r="D208" s="63">
        <v>0</v>
      </c>
      <c r="E208" s="63">
        <v>26</v>
      </c>
      <c r="F208" s="63">
        <v>24</v>
      </c>
      <c r="G208" s="63">
        <v>29</v>
      </c>
      <c r="H208" s="63">
        <v>25</v>
      </c>
      <c r="I208" s="63">
        <v>16</v>
      </c>
      <c r="J208" s="63">
        <v>31</v>
      </c>
      <c r="K208" s="63">
        <v>25</v>
      </c>
      <c r="L208" s="63"/>
      <c r="M208" s="63"/>
      <c r="N208" s="63"/>
      <c r="O208" s="64">
        <f>SUM(D208:N208)</f>
        <v>176</v>
      </c>
      <c r="P208" s="65">
        <f>COUNT(D208:N208)</f>
        <v>8</v>
      </c>
      <c r="Q208" s="64">
        <f>IF(P208&lt;9,0,SMALL(D208:N208,1))</f>
        <v>0</v>
      </c>
      <c r="R208" s="64">
        <f>IF(P208&lt;10,0,SMALL(D208:N208,2))</f>
        <v>0</v>
      </c>
      <c r="S208" s="64">
        <f>IF(P208&lt;11,0,SMALL(D208:N208,3))</f>
        <v>0</v>
      </c>
      <c r="T208" s="64">
        <f>IF(P208&lt;12,0,+SMALL(D208:N208,4))</f>
        <v>0</v>
      </c>
      <c r="U208" s="64">
        <f>IF(EXCLUS=4,O208-Q208-R208-S208-T208,IF(EXCLUS=3,O208-Q208-R208-S208,IF(EXCLUS=2,O208-Q208-R208,IF(EXCLUS=1,O208-Q208))))</f>
        <v>176</v>
      </c>
      <c r="V208" s="64">
        <f>+IF(+COUNT(D208:N208)&gt;0,RANK(U208,$U$198:$U$223,0),"")</f>
        <v>11</v>
      </c>
      <c r="W208" s="66">
        <f>IF(P208&gt;MAXCOMPET-1,1,"")</f>
        <v>1</v>
      </c>
    </row>
    <row r="209" spans="1:23">
      <c r="A209" s="60" t="s">
        <v>73</v>
      </c>
      <c r="B209" s="61" t="s">
        <v>74</v>
      </c>
      <c r="C209" s="62" t="s">
        <v>75</v>
      </c>
      <c r="D209" s="63"/>
      <c r="E209" s="63"/>
      <c r="F209" s="63">
        <v>25</v>
      </c>
      <c r="G209" s="63">
        <v>28</v>
      </c>
      <c r="H209" s="63">
        <v>27</v>
      </c>
      <c r="I209" s="63">
        <v>19</v>
      </c>
      <c r="J209" s="63">
        <v>24</v>
      </c>
      <c r="K209" s="63">
        <v>30</v>
      </c>
      <c r="L209" s="63"/>
      <c r="M209" s="63"/>
      <c r="N209" s="63"/>
      <c r="O209" s="64">
        <f>SUM(D209:N209)</f>
        <v>153</v>
      </c>
      <c r="P209" s="65">
        <f>COUNT(D209:N209)</f>
        <v>6</v>
      </c>
      <c r="Q209" s="64">
        <f>IF(P209&lt;9,0,SMALL(D209:N209,1))</f>
        <v>0</v>
      </c>
      <c r="R209" s="64">
        <f>IF(P209&lt;10,0,SMALL(D209:N209,2))</f>
        <v>0</v>
      </c>
      <c r="S209" s="64">
        <f>IF(P209&lt;11,0,SMALL(D209:N209,3))</f>
        <v>0</v>
      </c>
      <c r="T209" s="64">
        <f>IF(P209&lt;12,0,+SMALL(D209:N209,4))</f>
        <v>0</v>
      </c>
      <c r="U209" s="64">
        <f>IF(EXCLUS=4,O209-Q209-R209-S209-T209,IF(EXCLUS=3,O209-Q209-R209-S209,IF(EXCLUS=2,O209-Q209-R209,IF(EXCLUS=1,O209-Q209))))</f>
        <v>153</v>
      </c>
      <c r="V209" s="64">
        <f>+IF(+COUNT(D209:N209)&gt;0,RANK(U209,$U$198:$U$223,0),"")</f>
        <v>12</v>
      </c>
      <c r="W209" s="66" t="str">
        <f>IF(P209&gt;MAXCOMPET-1,1,"")</f>
        <v/>
      </c>
    </row>
    <row r="210" spans="1:23">
      <c r="A210" s="60" t="s">
        <v>61</v>
      </c>
      <c r="B210" s="61" t="s">
        <v>62</v>
      </c>
      <c r="C210" s="62" t="s">
        <v>47</v>
      </c>
      <c r="D210" s="63">
        <v>26</v>
      </c>
      <c r="E210" s="63"/>
      <c r="F210" s="63">
        <v>23</v>
      </c>
      <c r="G210" s="63">
        <v>27</v>
      </c>
      <c r="H210" s="63"/>
      <c r="I210" s="63">
        <v>25</v>
      </c>
      <c r="J210" s="63">
        <v>26</v>
      </c>
      <c r="K210" s="63">
        <v>24</v>
      </c>
      <c r="L210" s="63"/>
      <c r="M210" s="63"/>
      <c r="N210" s="63"/>
      <c r="O210" s="64">
        <f>SUM(D210:N210)</f>
        <v>151</v>
      </c>
      <c r="P210" s="65">
        <f>COUNT(D210:N210)</f>
        <v>6</v>
      </c>
      <c r="Q210" s="64">
        <f>IF(P210&lt;9,0,SMALL(D210:N210,1))</f>
        <v>0</v>
      </c>
      <c r="R210" s="64">
        <f>IF(P210&lt;10,0,SMALL(D210:N210,2))</f>
        <v>0</v>
      </c>
      <c r="S210" s="64">
        <f>IF(P210&lt;11,0,SMALL(D210:N210,3))</f>
        <v>0</v>
      </c>
      <c r="T210" s="64">
        <f>IF(P210&lt;12,0,+SMALL(D210:N210,4))</f>
        <v>0</v>
      </c>
      <c r="U210" s="64">
        <f>IF(EXCLUS=4,O210-Q210-R210-S210-T210,IF(EXCLUS=3,O210-Q210-R210-S210,IF(EXCLUS=2,O210-Q210-R210,IF(EXCLUS=1,O210-Q210))))</f>
        <v>151</v>
      </c>
      <c r="V210" s="64">
        <f>+IF(+COUNT(D210:N210)&gt;0,RANK(U210,$U$198:$U$223,0),"")</f>
        <v>13</v>
      </c>
      <c r="W210" s="66" t="str">
        <f>IF(P210&gt;MAXCOMPET-1,1,"")</f>
        <v/>
      </c>
    </row>
    <row r="211" spans="1:23">
      <c r="A211" s="60" t="s">
        <v>68</v>
      </c>
      <c r="B211" s="61" t="s">
        <v>69</v>
      </c>
      <c r="C211" s="62" t="s">
        <v>70</v>
      </c>
      <c r="D211" s="63"/>
      <c r="E211" s="63">
        <v>25</v>
      </c>
      <c r="F211" s="63"/>
      <c r="G211" s="63">
        <v>29</v>
      </c>
      <c r="H211" s="63">
        <v>25</v>
      </c>
      <c r="I211" s="63">
        <v>25</v>
      </c>
      <c r="J211" s="63"/>
      <c r="K211" s="63">
        <v>23</v>
      </c>
      <c r="L211" s="63"/>
      <c r="M211" s="63"/>
      <c r="N211" s="63"/>
      <c r="O211" s="64">
        <f>SUM(D211:N211)</f>
        <v>127</v>
      </c>
      <c r="P211" s="65">
        <f>COUNT(D211:N211)</f>
        <v>5</v>
      </c>
      <c r="Q211" s="64">
        <f>IF(P211&lt;9,0,SMALL(D211:N211,1))</f>
        <v>0</v>
      </c>
      <c r="R211" s="64">
        <f>IF(P211&lt;10,0,SMALL(D211:N211,2))</f>
        <v>0</v>
      </c>
      <c r="S211" s="64">
        <f>IF(P211&lt;11,0,SMALL(D211:N211,3))</f>
        <v>0</v>
      </c>
      <c r="T211" s="64">
        <f>IF(P211&lt;12,0,+SMALL(D211:N211,4))</f>
        <v>0</v>
      </c>
      <c r="U211" s="64">
        <f>IF(EXCLUS=4,O211-Q211-R211-S211-T211,IF(EXCLUS=3,O211-Q211-R211-S211,IF(EXCLUS=2,O211-Q211-R211,IF(EXCLUS=1,O211-Q211))))</f>
        <v>127</v>
      </c>
      <c r="V211" s="64">
        <f>+IF(+COUNT(D211:N211)&gt;0,RANK(U211,$U$198:$U$223,0),"")</f>
        <v>14</v>
      </c>
      <c r="W211" s="66" t="str">
        <f>IF(P211&gt;MAXCOMPET-1,1,"")</f>
        <v/>
      </c>
    </row>
    <row r="212" spans="1:23">
      <c r="A212" s="60" t="s">
        <v>71</v>
      </c>
      <c r="B212" s="61" t="s">
        <v>72</v>
      </c>
      <c r="C212" s="62" t="s">
        <v>60</v>
      </c>
      <c r="D212" s="63"/>
      <c r="E212" s="63"/>
      <c r="F212" s="63"/>
      <c r="G212" s="63">
        <v>26</v>
      </c>
      <c r="H212" s="63">
        <v>27</v>
      </c>
      <c r="I212" s="63">
        <v>23</v>
      </c>
      <c r="J212" s="63">
        <v>21</v>
      </c>
      <c r="K212" s="63"/>
      <c r="L212" s="63"/>
      <c r="M212" s="63"/>
      <c r="N212" s="63"/>
      <c r="O212" s="64">
        <f>SUM(D212:N212)</f>
        <v>97</v>
      </c>
      <c r="P212" s="65">
        <f>COUNT(D212:N212)</f>
        <v>4</v>
      </c>
      <c r="Q212" s="64">
        <f>IF(P212&lt;9,0,SMALL(D212:N212,1))</f>
        <v>0</v>
      </c>
      <c r="R212" s="64">
        <f>IF(P212&lt;10,0,SMALL(D212:N212,2))</f>
        <v>0</v>
      </c>
      <c r="S212" s="64">
        <f>IF(P212&lt;11,0,SMALL(D212:N212,3))</f>
        <v>0</v>
      </c>
      <c r="T212" s="64">
        <f>IF(P212&lt;12,0,+SMALL(D212:N212,4))</f>
        <v>0</v>
      </c>
      <c r="U212" s="64">
        <f>IF(EXCLUS=4,O212-Q212-R212-S212-T212,IF(EXCLUS=3,O212-Q212-R212-S212,IF(EXCLUS=2,O212-Q212-R212,IF(EXCLUS=1,O212-Q212))))</f>
        <v>97</v>
      </c>
      <c r="V212" s="64">
        <f>+IF(+COUNT(D212:N212)&gt;0,RANK(U212,$U$198:$U$223,0),"")</f>
        <v>15</v>
      </c>
      <c r="W212" s="66" t="str">
        <f>IF(P212&gt;MAXCOMPET-1,1,"")</f>
        <v/>
      </c>
    </row>
    <row r="213" spans="1:23">
      <c r="A213" s="60" t="s">
        <v>58</v>
      </c>
      <c r="B213" s="61" t="s">
        <v>59</v>
      </c>
      <c r="C213" s="62" t="s">
        <v>60</v>
      </c>
      <c r="D213" s="63">
        <v>40</v>
      </c>
      <c r="E213" s="63"/>
      <c r="F213" s="63">
        <v>28</v>
      </c>
      <c r="G213" s="63"/>
      <c r="H213" s="63">
        <v>29</v>
      </c>
      <c r="I213" s="63"/>
      <c r="J213" s="63"/>
      <c r="K213" s="63"/>
      <c r="L213" s="63"/>
      <c r="M213" s="63"/>
      <c r="N213" s="63"/>
      <c r="O213" s="64">
        <f>SUM(D213:N213)</f>
        <v>97</v>
      </c>
      <c r="P213" s="65">
        <f>COUNT(D213:N213)</f>
        <v>3</v>
      </c>
      <c r="Q213" s="64">
        <f>IF(P213&lt;9,0,SMALL(D213:N213,1))</f>
        <v>0</v>
      </c>
      <c r="R213" s="64">
        <f>IF(P213&lt;10,0,SMALL(D213:N213,2))</f>
        <v>0</v>
      </c>
      <c r="S213" s="64">
        <f>IF(P213&lt;11,0,SMALL(D213:N213,3))</f>
        <v>0</v>
      </c>
      <c r="T213" s="64">
        <f>IF(P213&lt;12,0,+SMALL(D213:N213,4))</f>
        <v>0</v>
      </c>
      <c r="U213" s="64">
        <f>IF(EXCLUS=4,O213-Q213-R213-S213-T213,IF(EXCLUS=3,O213-Q213-R213-S213,IF(EXCLUS=2,O213-Q213-R213,IF(EXCLUS=1,O213-Q213))))</f>
        <v>97</v>
      </c>
      <c r="V213" s="64">
        <f>+IF(+COUNT(D213:N213)&gt;0,RANK(U213,$U$198:$U$223,0),"")</f>
        <v>15</v>
      </c>
      <c r="W213" s="66" t="str">
        <f>IF(P213&gt;MAXCOMPET-1,1,"")</f>
        <v/>
      </c>
    </row>
    <row r="214" spans="1:23">
      <c r="A214" s="60" t="s">
        <v>66</v>
      </c>
      <c r="B214" s="61" t="s">
        <v>67</v>
      </c>
      <c r="C214" s="62" t="s">
        <v>42</v>
      </c>
      <c r="D214" s="63"/>
      <c r="E214" s="63"/>
      <c r="F214" s="63"/>
      <c r="G214" s="63">
        <v>32</v>
      </c>
      <c r="H214" s="63"/>
      <c r="I214" s="63">
        <v>30</v>
      </c>
      <c r="J214" s="63"/>
      <c r="K214" s="63"/>
      <c r="L214" s="63"/>
      <c r="M214" s="63"/>
      <c r="N214" s="63"/>
      <c r="O214" s="64">
        <f>SUM(D214:N214)</f>
        <v>62</v>
      </c>
      <c r="P214" s="65">
        <f>COUNT(D214:N214)</f>
        <v>2</v>
      </c>
      <c r="Q214" s="64">
        <f>IF(P214&lt;9,0,SMALL(D214:N214,1))</f>
        <v>0</v>
      </c>
      <c r="R214" s="64">
        <f>IF(P214&lt;10,0,SMALL(D214:N214,2))</f>
        <v>0</v>
      </c>
      <c r="S214" s="64">
        <f>IF(P214&lt;11,0,SMALL(D214:N214,3))</f>
        <v>0</v>
      </c>
      <c r="T214" s="64">
        <f>IF(P214&lt;12,0,+SMALL(D214:N214,4))</f>
        <v>0</v>
      </c>
      <c r="U214" s="64">
        <f>IF(EXCLUS=4,O214-Q214-R214-S214-T214,IF(EXCLUS=3,O214-Q214-R214-S214,IF(EXCLUS=2,O214-Q214-R214,IF(EXCLUS=1,O214-Q214))))</f>
        <v>62</v>
      </c>
      <c r="V214" s="64">
        <f>+IF(+COUNT(D214:N214)&gt;0,RANK(U214,$U$198:$U$223,0),"")</f>
        <v>17</v>
      </c>
      <c r="W214" s="66" t="str">
        <f>IF(P214&gt;MAXCOMPET-1,1,"")</f>
        <v/>
      </c>
    </row>
    <row r="215" spans="1:23">
      <c r="A215" s="60" t="s">
        <v>79</v>
      </c>
      <c r="B215" s="67" t="s">
        <v>80</v>
      </c>
      <c r="C215" s="68" t="s">
        <v>60</v>
      </c>
      <c r="D215" s="63"/>
      <c r="E215" s="63"/>
      <c r="F215" s="63"/>
      <c r="G215" s="63"/>
      <c r="H215" s="63">
        <v>20</v>
      </c>
      <c r="I215" s="63"/>
      <c r="J215" s="63"/>
      <c r="K215" s="63"/>
      <c r="L215" s="63">
        <v>28</v>
      </c>
      <c r="M215" s="63"/>
      <c r="N215" s="63"/>
      <c r="O215" s="64">
        <f>SUM(D215:N215)</f>
        <v>48</v>
      </c>
      <c r="P215" s="65">
        <f>COUNT(D215:N215)</f>
        <v>2</v>
      </c>
      <c r="Q215" s="64">
        <f>IF(P215&lt;9,0,SMALL(D215:N215,1))</f>
        <v>0</v>
      </c>
      <c r="R215" s="64">
        <f>IF(P215&lt;10,0,SMALL(D215:N215,2))</f>
        <v>0</v>
      </c>
      <c r="S215" s="64">
        <f>IF(P215&lt;11,0,SMALL(D215:N215,3))</f>
        <v>0</v>
      </c>
      <c r="T215" s="64">
        <f>IF(P215&lt;12,0,+SMALL(D215:N215,4))</f>
        <v>0</v>
      </c>
      <c r="U215" s="64">
        <f>IF(EXCLUS=4,O215-Q215-R215-S215-T215,IF(EXCLUS=3,O215-Q215-R215-S215,IF(EXCLUS=2,O215-Q215-R215,IF(EXCLUS=1,O215-Q215))))</f>
        <v>48</v>
      </c>
      <c r="V215" s="64">
        <f>+IF(+COUNT(D215:N215)&gt;0,RANK(U215,$U$198:$U$223,0),"")</f>
        <v>18</v>
      </c>
      <c r="W215" s="66" t="str">
        <f>IF(P215&gt;MAXCOMPET-1,1,"")</f>
        <v/>
      </c>
    </row>
    <row r="216" spans="1:23">
      <c r="A216" s="60" t="s">
        <v>58</v>
      </c>
      <c r="B216" s="61" t="s">
        <v>81</v>
      </c>
      <c r="C216" s="62" t="s">
        <v>75</v>
      </c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4">
        <f>SUM(D216:N216)</f>
        <v>0</v>
      </c>
      <c r="P216" s="65">
        <f>COUNT(D216:N216)</f>
        <v>0</v>
      </c>
      <c r="Q216" s="64">
        <f>IF(P216&lt;9,0,SMALL(D216:N216,1))</f>
        <v>0</v>
      </c>
      <c r="R216" s="64">
        <f>IF(P216&lt;10,0,SMALL(D216:N216,2))</f>
        <v>0</v>
      </c>
      <c r="S216" s="64">
        <f>IF(P216&lt;11,0,SMALL(D216:N216,3))</f>
        <v>0</v>
      </c>
      <c r="T216" s="64">
        <f>IF(P216&lt;12,0,+SMALL(D216:N216,4))</f>
        <v>0</v>
      </c>
      <c r="U216" s="64">
        <f>IF(EXCLUS=4,O216-Q216-R216-S216-T216,IF(EXCLUS=3,O216-Q216-R216-S216,IF(EXCLUS=2,O216-Q216-R216,IF(EXCLUS=1,O216-Q216))))</f>
        <v>0</v>
      </c>
      <c r="V216" s="64" t="str">
        <f>+IF(+COUNT(D216:N216)&gt;0,RANK(U216,$U$198:$U$223,0),"")</f>
        <v/>
      </c>
      <c r="W216" s="66" t="str">
        <f>IF(P216&gt;MAXCOMPET-1,1,"")</f>
        <v/>
      </c>
    </row>
    <row r="217" spans="1:23">
      <c r="A217" s="60"/>
      <c r="B217" s="61"/>
      <c r="C217" s="62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4">
        <f>SUM(D217:N217)</f>
        <v>0</v>
      </c>
      <c r="P217" s="65">
        <f>COUNT(D217:N217)</f>
        <v>0</v>
      </c>
      <c r="Q217" s="64">
        <f>IF(P217&lt;9,0,SMALL(D217:N217,1))</f>
        <v>0</v>
      </c>
      <c r="R217" s="64">
        <f>IF(P217&lt;10,0,SMALL(D217:N217,2))</f>
        <v>0</v>
      </c>
      <c r="S217" s="64">
        <f>IF(P217&lt;11,0,SMALL(D217:N217,3))</f>
        <v>0</v>
      </c>
      <c r="T217" s="64">
        <f>IF(P217&lt;12,0,+SMALL(D217:N217,4))</f>
        <v>0</v>
      </c>
      <c r="U217" s="64">
        <f>IF(EXCLUS=4,O217-Q217-R217-S217-T217,IF(EXCLUS=3,O217-Q217-R217-S217,IF(EXCLUS=2,O217-Q217-R217,IF(EXCLUS=1,O217-Q217))))</f>
        <v>0</v>
      </c>
      <c r="V217" s="64" t="str">
        <f>+IF(+COUNT(D217:N217)&gt;0,RANK(U217,$U$198:$U$223,0),"")</f>
        <v/>
      </c>
      <c r="W217" s="66" t="str">
        <f>IF(P217&gt;MAXCOMPET-1,1,"")</f>
        <v/>
      </c>
    </row>
    <row r="218" spans="1:23">
      <c r="A218" s="60"/>
      <c r="B218" s="61"/>
      <c r="C218" s="62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4">
        <f>SUM(D218:N218)</f>
        <v>0</v>
      </c>
      <c r="P218" s="65">
        <f>COUNT(D218:N218)</f>
        <v>0</v>
      </c>
      <c r="Q218" s="64">
        <f>IF(P218&lt;9,0,SMALL(D218:N218,1))</f>
        <v>0</v>
      </c>
      <c r="R218" s="64">
        <f>IF(P218&lt;10,0,SMALL(D218:N218,2))</f>
        <v>0</v>
      </c>
      <c r="S218" s="64">
        <f>IF(P218&lt;11,0,SMALL(D218:N218,3))</f>
        <v>0</v>
      </c>
      <c r="T218" s="64">
        <f>IF(P218&lt;12,0,+SMALL(D218:N218,4))</f>
        <v>0</v>
      </c>
      <c r="U218" s="64">
        <f>IF(EXCLUS=4,O218-Q218-R218-S218-T218,IF(EXCLUS=3,O218-Q218-R218-S218,IF(EXCLUS=2,O218-Q218-R218,IF(EXCLUS=1,O218-Q218))))</f>
        <v>0</v>
      </c>
      <c r="V218" s="64" t="str">
        <f>+IF(+COUNT(D218:N218)&gt;0,RANK(U218,$U$198:$U$223,0),"")</f>
        <v/>
      </c>
      <c r="W218" s="66" t="str">
        <f>IF(P218&gt;MAXCOMPET-1,1,"")</f>
        <v/>
      </c>
    </row>
    <row r="219" spans="1:23">
      <c r="A219" s="60"/>
      <c r="B219" s="61"/>
      <c r="C219" s="62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4">
        <f>SUM(D219:N219)</f>
        <v>0</v>
      </c>
      <c r="P219" s="65">
        <f>COUNT(D219:N219)</f>
        <v>0</v>
      </c>
      <c r="Q219" s="64">
        <f>IF(P219&lt;9,0,SMALL(D219:N219,1))</f>
        <v>0</v>
      </c>
      <c r="R219" s="64">
        <f>IF(P219&lt;10,0,SMALL(D219:N219,2))</f>
        <v>0</v>
      </c>
      <c r="S219" s="64">
        <f>IF(P219&lt;11,0,SMALL(D219:N219,3))</f>
        <v>0</v>
      </c>
      <c r="T219" s="64">
        <f>IF(P219&lt;12,0,+SMALL(D219:N219,4))</f>
        <v>0</v>
      </c>
      <c r="U219" s="64">
        <f>IF(EXCLUS=4,O219-Q219-R219-S219-T219,IF(EXCLUS=3,O219-Q219-R219-S219,IF(EXCLUS=2,O219-Q219-R219,IF(EXCLUS=1,O219-Q219))))</f>
        <v>0</v>
      </c>
      <c r="V219" s="64" t="str">
        <f>+IF(+COUNT(D219:N219)&gt;0,RANK(U219,$U$198:$U$223,0),"")</f>
        <v/>
      </c>
      <c r="W219" s="66" t="str">
        <f>IF(P219&gt;MAXCOMPET-1,1,"")</f>
        <v/>
      </c>
    </row>
    <row r="220" spans="1:23">
      <c r="A220" s="60"/>
      <c r="B220" s="61"/>
      <c r="C220" s="62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4">
        <f>SUM(D220:N220)</f>
        <v>0</v>
      </c>
      <c r="P220" s="65">
        <f>COUNT(D220:N220)</f>
        <v>0</v>
      </c>
      <c r="Q220" s="64">
        <f>IF(P220&lt;9,0,SMALL(D220:N220,1))</f>
        <v>0</v>
      </c>
      <c r="R220" s="64">
        <f>IF(P220&lt;10,0,SMALL(D220:N220,2))</f>
        <v>0</v>
      </c>
      <c r="S220" s="64">
        <f>IF(P220&lt;11,0,SMALL(D220:N220,3))</f>
        <v>0</v>
      </c>
      <c r="T220" s="64">
        <f>IF(P220&lt;12,0,+SMALL(D220:N220,4))</f>
        <v>0</v>
      </c>
      <c r="U220" s="64">
        <f>IF(EXCLUS=4,O220-Q220-R220-S220-T220,IF(EXCLUS=3,O220-Q220-R220-S220,IF(EXCLUS=2,O220-Q220-R220,IF(EXCLUS=1,O220-Q220))))</f>
        <v>0</v>
      </c>
      <c r="V220" s="64" t="str">
        <f>+IF(+COUNT(D220:N220)&gt;0,RANK(U220,$U$198:$U$223,0),"")</f>
        <v/>
      </c>
      <c r="W220" s="66" t="str">
        <f>IF(P220&gt;MAXCOMPET-1,1,"")</f>
        <v/>
      </c>
    </row>
    <row r="221" spans="1:23">
      <c r="A221" s="60"/>
      <c r="B221" s="61"/>
      <c r="C221" s="62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4">
        <f>SUM(D221:N221)</f>
        <v>0</v>
      </c>
      <c r="P221" s="65">
        <f>COUNT(D221:N221)</f>
        <v>0</v>
      </c>
      <c r="Q221" s="64">
        <f>IF(P221&lt;9,0,SMALL(D221:N221,1))</f>
        <v>0</v>
      </c>
      <c r="R221" s="64">
        <f>IF(P221&lt;10,0,SMALL(D221:N221,2))</f>
        <v>0</v>
      </c>
      <c r="S221" s="64">
        <f>IF(P221&lt;11,0,SMALL(D221:N221,3))</f>
        <v>0</v>
      </c>
      <c r="T221" s="64">
        <f>IF(P221&lt;12,0,+SMALL(D221:N221,4))</f>
        <v>0</v>
      </c>
      <c r="U221" s="64">
        <f>IF(EXCLUS=4,O221-Q221-R221-S221-T221,IF(EXCLUS=3,O221-Q221-R221-S221,IF(EXCLUS=2,O221-Q221-R221,IF(EXCLUS=1,O221-Q221))))</f>
        <v>0</v>
      </c>
      <c r="V221" s="64" t="str">
        <f>+IF(+COUNT(D221:N221)&gt;0,RANK(U221,$U$198:$U$223,0),"")</f>
        <v/>
      </c>
      <c r="W221" s="66" t="str">
        <f>IF(P221&gt;MAXCOMPET-1,1,"")</f>
        <v/>
      </c>
    </row>
    <row r="222" spans="1:23">
      <c r="A222" s="67"/>
      <c r="B222" s="109"/>
      <c r="C222" s="68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97"/>
      <c r="P222" s="97"/>
      <c r="Q222" s="97"/>
      <c r="R222" s="97"/>
      <c r="S222" s="97"/>
      <c r="T222" s="97"/>
      <c r="U222" s="97"/>
      <c r="V222" s="97"/>
      <c r="W222" s="97"/>
    </row>
    <row r="223" spans="1:23">
      <c r="A223" s="67"/>
      <c r="B223" s="61"/>
      <c r="C223" s="62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97"/>
      <c r="P223" s="97"/>
      <c r="Q223" s="97"/>
      <c r="R223" s="97"/>
      <c r="S223" s="97"/>
      <c r="T223" s="97"/>
      <c r="U223" s="97"/>
      <c r="V223" s="97"/>
      <c r="W223" s="97"/>
    </row>
    <row r="224" spans="1:23">
      <c r="A224" s="72">
        <f>COUNTIF($A$198:$A$223,"&gt;&lt;")</f>
        <v>19</v>
      </c>
      <c r="B224" s="72">
        <f>COUNTIF($B$198:$B$223,"&gt;&lt;")</f>
        <v>19</v>
      </c>
      <c r="C224" s="72">
        <f>COUNTIF($C$198:$C$223,"&gt;&lt;")</f>
        <v>19</v>
      </c>
      <c r="D224" s="72">
        <f t="shared" ref="D224:N224" si="7">COUNTIF(D$198:D$223,"=0")+COUNTIF(D$198:D$223,"&gt;0")</f>
        <v>11</v>
      </c>
      <c r="E224" s="72">
        <f t="shared" si="7"/>
        <v>12</v>
      </c>
      <c r="F224" s="72">
        <f t="shared" si="7"/>
        <v>12</v>
      </c>
      <c r="G224" s="72">
        <f t="shared" si="7"/>
        <v>16</v>
      </c>
      <c r="H224" s="72">
        <f t="shared" si="7"/>
        <v>8</v>
      </c>
      <c r="I224" s="72">
        <f t="shared" si="7"/>
        <v>14</v>
      </c>
      <c r="J224" s="72">
        <f t="shared" si="7"/>
        <v>12</v>
      </c>
      <c r="K224" s="72">
        <f t="shared" si="7"/>
        <v>14</v>
      </c>
      <c r="L224" s="72">
        <f t="shared" si="7"/>
        <v>10</v>
      </c>
      <c r="M224" s="72">
        <f t="shared" si="7"/>
        <v>0</v>
      </c>
      <c r="N224" s="72">
        <f t="shared" si="7"/>
        <v>0</v>
      </c>
      <c r="O224" s="97"/>
      <c r="P224" s="97"/>
      <c r="Q224" s="97"/>
      <c r="R224" s="97"/>
      <c r="S224" s="97"/>
      <c r="T224" s="97"/>
      <c r="U224" s="97"/>
      <c r="V224" s="97"/>
      <c r="W224" s="97"/>
    </row>
    <row r="225" spans="1:23">
      <c r="A225" s="74"/>
      <c r="B225" s="75"/>
      <c r="C225" s="76"/>
      <c r="D225" s="77">
        <f t="shared" ref="D225:N225" si="8">IF(D224&gt;0,D224/$A224,0)</f>
        <v>0.57894736842105265</v>
      </c>
      <c r="E225" s="77">
        <f t="shared" si="8"/>
        <v>0.63157894736842102</v>
      </c>
      <c r="F225" s="77">
        <f t="shared" si="8"/>
        <v>0.63157894736842102</v>
      </c>
      <c r="G225" s="77">
        <f t="shared" si="8"/>
        <v>0.84210526315789469</v>
      </c>
      <c r="H225" s="77">
        <f t="shared" si="8"/>
        <v>0.42105263157894735</v>
      </c>
      <c r="I225" s="77">
        <f t="shared" si="8"/>
        <v>0.73684210526315785</v>
      </c>
      <c r="J225" s="77">
        <f t="shared" si="8"/>
        <v>0.63157894736842102</v>
      </c>
      <c r="K225" s="77">
        <f t="shared" si="8"/>
        <v>0.73684210526315785</v>
      </c>
      <c r="L225" s="77">
        <f t="shared" si="8"/>
        <v>0.52631578947368418</v>
      </c>
      <c r="M225" s="77">
        <f t="shared" si="8"/>
        <v>0</v>
      </c>
      <c r="N225" s="77">
        <f t="shared" si="8"/>
        <v>0</v>
      </c>
      <c r="O225" s="64"/>
      <c r="P225" s="64"/>
      <c r="Q225" s="64"/>
      <c r="R225" s="64"/>
      <c r="S225" s="64"/>
      <c r="T225" s="64"/>
      <c r="U225" s="64"/>
      <c r="V225" s="64"/>
      <c r="W225" s="66"/>
    </row>
    <row r="226" spans="1:23">
      <c r="A226" s="78"/>
      <c r="B226" s="95"/>
      <c r="C226" s="9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97"/>
      <c r="P226" s="97"/>
      <c r="Q226" s="97"/>
      <c r="R226" s="97"/>
      <c r="S226" s="97"/>
      <c r="T226" s="97"/>
      <c r="U226" s="97"/>
      <c r="V226" s="97"/>
      <c r="W226" s="66"/>
    </row>
    <row r="227" spans="1:23" ht="15.75">
      <c r="A227" s="82" t="s">
        <v>11</v>
      </c>
      <c r="B227" s="83" t="s">
        <v>274</v>
      </c>
      <c r="C227" s="84" t="s">
        <v>13</v>
      </c>
      <c r="D227" s="84" t="s">
        <v>273</v>
      </c>
      <c r="E227" s="85"/>
      <c r="F227" s="85"/>
      <c r="G227" s="85"/>
      <c r="H227" s="85"/>
      <c r="I227" s="85"/>
      <c r="J227" s="85"/>
      <c r="K227" s="85"/>
      <c r="L227" s="85"/>
      <c r="M227" s="84"/>
      <c r="N227" s="84"/>
      <c r="O227" s="86"/>
      <c r="P227" s="86"/>
      <c r="Q227" s="86"/>
      <c r="R227" s="86"/>
      <c r="S227" s="86"/>
      <c r="T227" s="86"/>
      <c r="U227" s="86"/>
      <c r="V227" s="86"/>
      <c r="W227" s="110">
        <f>COUNTIF(W229:W255,"1")</f>
        <v>4</v>
      </c>
    </row>
    <row r="228" spans="1:23" ht="75.75">
      <c r="A228" s="78" t="s">
        <v>83</v>
      </c>
      <c r="B228" s="79" t="s">
        <v>16</v>
      </c>
      <c r="C228" s="80" t="s">
        <v>17</v>
      </c>
      <c r="D228" s="55" t="s">
        <v>18</v>
      </c>
      <c r="E228" s="55" t="s">
        <v>19</v>
      </c>
      <c r="F228" s="55" t="s">
        <v>20</v>
      </c>
      <c r="G228" s="55" t="s">
        <v>21</v>
      </c>
      <c r="H228" s="55" t="s">
        <v>22</v>
      </c>
      <c r="I228" s="55" t="s">
        <v>23</v>
      </c>
      <c r="J228" s="55" t="s">
        <v>24</v>
      </c>
      <c r="K228" s="56" t="s">
        <v>25</v>
      </c>
      <c r="L228" s="55" t="s">
        <v>26</v>
      </c>
      <c r="M228" s="55" t="s">
        <v>27</v>
      </c>
      <c r="N228" s="56" t="s">
        <v>21</v>
      </c>
      <c r="O228" s="57" t="s">
        <v>28</v>
      </c>
      <c r="P228" s="57" t="s">
        <v>29</v>
      </c>
      <c r="Q228" s="57" t="s">
        <v>30</v>
      </c>
      <c r="R228" s="57" t="s">
        <v>31</v>
      </c>
      <c r="S228" s="57" t="s">
        <v>32</v>
      </c>
      <c r="T228" s="57" t="s">
        <v>33</v>
      </c>
      <c r="U228" s="58" t="s">
        <v>34</v>
      </c>
      <c r="V228" s="57" t="s">
        <v>35</v>
      </c>
      <c r="W228" s="59" t="s">
        <v>36</v>
      </c>
    </row>
    <row r="229" spans="1:23">
      <c r="A229" s="60" t="s">
        <v>275</v>
      </c>
      <c r="B229" s="67" t="s">
        <v>276</v>
      </c>
      <c r="C229" s="62" t="s">
        <v>70</v>
      </c>
      <c r="D229" s="63">
        <v>28</v>
      </c>
      <c r="E229" s="63">
        <v>31</v>
      </c>
      <c r="F229" s="63">
        <v>29</v>
      </c>
      <c r="G229" s="63">
        <v>35</v>
      </c>
      <c r="H229" s="63">
        <v>34</v>
      </c>
      <c r="I229" s="63">
        <v>27</v>
      </c>
      <c r="J229" s="63">
        <v>34</v>
      </c>
      <c r="K229" s="63">
        <v>37</v>
      </c>
      <c r="L229" s="63">
        <v>35</v>
      </c>
      <c r="M229" s="63"/>
      <c r="N229" s="63"/>
      <c r="O229" s="64">
        <f>SUM(D229:N229)</f>
        <v>290</v>
      </c>
      <c r="P229" s="65">
        <f>COUNT(D229:N229)</f>
        <v>9</v>
      </c>
      <c r="Q229" s="64">
        <f>IF(P229&lt;9,0,SMALL(D229:N229,1))</f>
        <v>27</v>
      </c>
      <c r="R229" s="64">
        <f>IF(P229&lt;10,0,SMALL(D229:N229,2))</f>
        <v>0</v>
      </c>
      <c r="S229" s="64">
        <f>IF(P229&lt;11,0,SMALL(D229:N229,3))</f>
        <v>0</v>
      </c>
      <c r="T229" s="64">
        <f>IF(P229&lt;12,0,+SMALL(D229:N229,4))</f>
        <v>0</v>
      </c>
      <c r="U229" s="64">
        <f>IF(EXCLUS=4,O229-Q229-R229-S229-T229,IF(EXCLUS=3,O229-Q229-R229-S229,IF(EXCLUS=2,O229-Q229-R229,IF(EXCLUS=1,O229-Q229))))</f>
        <v>263</v>
      </c>
      <c r="V229" s="111">
        <f>+IF(+COUNT(D229:N229)&gt;0,RANK(U229,$U$229:$U$255,0),"")</f>
        <v>1</v>
      </c>
      <c r="W229" s="66">
        <f>IF(P229&gt;MAXCOMPET-1,1,"")</f>
        <v>1</v>
      </c>
    </row>
    <row r="230" spans="1:23">
      <c r="A230" s="60" t="s">
        <v>277</v>
      </c>
      <c r="B230" s="67" t="s">
        <v>67</v>
      </c>
      <c r="C230" s="62" t="s">
        <v>70</v>
      </c>
      <c r="D230" s="63">
        <v>29</v>
      </c>
      <c r="E230" s="63">
        <v>27</v>
      </c>
      <c r="F230" s="63">
        <v>30</v>
      </c>
      <c r="G230" s="63">
        <v>28</v>
      </c>
      <c r="H230" s="63">
        <v>29</v>
      </c>
      <c r="I230" s="63">
        <v>24</v>
      </c>
      <c r="J230" s="63">
        <v>33</v>
      </c>
      <c r="K230" s="63">
        <v>37</v>
      </c>
      <c r="L230" s="63">
        <v>25</v>
      </c>
      <c r="M230" s="63"/>
      <c r="N230" s="63"/>
      <c r="O230" s="64">
        <f>SUM(D230:N230)</f>
        <v>262</v>
      </c>
      <c r="P230" s="65">
        <f>COUNT(D230:N230)</f>
        <v>9</v>
      </c>
      <c r="Q230" s="64">
        <f>IF(P230&lt;9,0,SMALL(D230:N230,1))</f>
        <v>24</v>
      </c>
      <c r="R230" s="64">
        <f>IF(P230&lt;10,0,SMALL(D230:N230,2))</f>
        <v>0</v>
      </c>
      <c r="S230" s="64">
        <f>IF(P230&lt;11,0,SMALL(D230:N230,3))</f>
        <v>0</v>
      </c>
      <c r="T230" s="64">
        <f>IF(P230&lt;12,0,+SMALL(D230:N230,4))</f>
        <v>0</v>
      </c>
      <c r="U230" s="64">
        <f>IF(EXCLUS=4,O230-Q230-R230-S230-T230,IF(EXCLUS=3,O230-Q230-R230-S230,IF(EXCLUS=2,O230-Q230-R230,IF(EXCLUS=1,O230-Q230))))</f>
        <v>238</v>
      </c>
      <c r="V230" s="111">
        <f>+IF(+COUNT(D230:N230)&gt;0,RANK(U230,$U$229:$U$255,0),"")</f>
        <v>2</v>
      </c>
      <c r="W230" s="66">
        <f>IF(P230&gt;MAXCOMPET-1,1,"")</f>
        <v>1</v>
      </c>
    </row>
    <row r="231" spans="1:23">
      <c r="A231" s="60" t="s">
        <v>278</v>
      </c>
      <c r="B231" s="67" t="s">
        <v>276</v>
      </c>
      <c r="C231" s="62" t="s">
        <v>75</v>
      </c>
      <c r="D231" s="63">
        <v>32</v>
      </c>
      <c r="E231" s="63"/>
      <c r="F231" s="63">
        <v>22</v>
      </c>
      <c r="G231" s="63">
        <v>30</v>
      </c>
      <c r="H231" s="63">
        <v>29</v>
      </c>
      <c r="I231" s="63">
        <v>30</v>
      </c>
      <c r="J231" s="63">
        <v>36</v>
      </c>
      <c r="K231" s="63">
        <v>32</v>
      </c>
      <c r="L231" s="63">
        <v>25</v>
      </c>
      <c r="M231" s="63"/>
      <c r="N231" s="63"/>
      <c r="O231" s="64">
        <f>SUM(D231:N231)</f>
        <v>236</v>
      </c>
      <c r="P231" s="65">
        <f>COUNT(D231:N231)</f>
        <v>8</v>
      </c>
      <c r="Q231" s="64">
        <f>IF(P231&lt;9,0,SMALL(D231:N231,1))</f>
        <v>0</v>
      </c>
      <c r="R231" s="64">
        <f>IF(P231&lt;10,0,SMALL(D231:N231,2))</f>
        <v>0</v>
      </c>
      <c r="S231" s="64">
        <f>IF(P231&lt;11,0,SMALL(D231:N231,3))</f>
        <v>0</v>
      </c>
      <c r="T231" s="64">
        <f>IF(P231&lt;12,0,+SMALL(D231:N231,4))</f>
        <v>0</v>
      </c>
      <c r="U231" s="64">
        <f>IF(EXCLUS=4,O231-Q231-R231-S231-T231,IF(EXCLUS=3,O231-Q231-R231-S231,IF(EXCLUS=2,O231-Q231-R231,IF(EXCLUS=1,O231-Q231))))</f>
        <v>236</v>
      </c>
      <c r="V231" s="111">
        <f>+IF(+COUNT(D231:N231)&gt;0,RANK(U231,$U$229:$U$255,0),"")</f>
        <v>3</v>
      </c>
      <c r="W231" s="66">
        <f>IF(P231&gt;MAXCOMPET-1,1,"")</f>
        <v>1</v>
      </c>
    </row>
    <row r="232" spans="1:23">
      <c r="A232" s="60" t="s">
        <v>279</v>
      </c>
      <c r="B232" s="67" t="s">
        <v>280</v>
      </c>
      <c r="C232" s="62" t="s">
        <v>70</v>
      </c>
      <c r="D232" s="63"/>
      <c r="E232" s="63">
        <v>29</v>
      </c>
      <c r="F232" s="63">
        <v>27</v>
      </c>
      <c r="G232" s="63">
        <v>29</v>
      </c>
      <c r="H232" s="63">
        <v>26</v>
      </c>
      <c r="I232" s="63">
        <v>21</v>
      </c>
      <c r="J232" s="63">
        <v>31</v>
      </c>
      <c r="K232" s="63">
        <v>29</v>
      </c>
      <c r="L232" s="63">
        <v>28</v>
      </c>
      <c r="M232" s="63"/>
      <c r="N232" s="63"/>
      <c r="O232" s="64">
        <f>SUM(D232:N232)</f>
        <v>220</v>
      </c>
      <c r="P232" s="65">
        <f>COUNT(D232:N232)</f>
        <v>8</v>
      </c>
      <c r="Q232" s="64">
        <f>IF(P232&lt;9,0,SMALL(D232:N232,1))</f>
        <v>0</v>
      </c>
      <c r="R232" s="64">
        <f>IF(P232&lt;10,0,SMALL(D232:N232,2))</f>
        <v>0</v>
      </c>
      <c r="S232" s="64">
        <f>IF(P232&lt;11,0,SMALL(D232:N232,3))</f>
        <v>0</v>
      </c>
      <c r="T232" s="64">
        <f>IF(P232&lt;12,0,+SMALL(D232:N232,4))</f>
        <v>0</v>
      </c>
      <c r="U232" s="64">
        <f>IF(EXCLUS=4,O232-Q232-R232-S232-T232,IF(EXCLUS=3,O232-Q232-R232-S232,IF(EXCLUS=2,O232-Q232-R232,IF(EXCLUS=1,O232-Q232))))</f>
        <v>220</v>
      </c>
      <c r="V232" s="111">
        <f>+IF(+COUNT(D232:N232)&gt;0,RANK(U232,$U$229:$U$255,0),"")</f>
        <v>4</v>
      </c>
      <c r="W232" s="66">
        <f>IF(P232&gt;MAXCOMPET-1,1,"")</f>
        <v>1</v>
      </c>
    </row>
    <row r="233" spans="1:23">
      <c r="A233" s="60" t="s">
        <v>281</v>
      </c>
      <c r="B233" s="67" t="s">
        <v>282</v>
      </c>
      <c r="C233" s="62" t="s">
        <v>75</v>
      </c>
      <c r="D233" s="63">
        <v>24</v>
      </c>
      <c r="E233" s="63">
        <v>28</v>
      </c>
      <c r="F233" s="63"/>
      <c r="G233" s="63">
        <v>22</v>
      </c>
      <c r="H233" s="63"/>
      <c r="I233" s="63">
        <v>34</v>
      </c>
      <c r="J233" s="63">
        <v>32</v>
      </c>
      <c r="K233" s="63">
        <v>26</v>
      </c>
      <c r="L233" s="63">
        <v>28</v>
      </c>
      <c r="M233" s="63"/>
      <c r="N233" s="63"/>
      <c r="O233" s="64">
        <f>SUM(D233:N233)</f>
        <v>194</v>
      </c>
      <c r="P233" s="65">
        <f>COUNT(D233:N233)</f>
        <v>7</v>
      </c>
      <c r="Q233" s="64">
        <f>IF(P233&lt;9,0,SMALL(D233:N233,1))</f>
        <v>0</v>
      </c>
      <c r="R233" s="64">
        <f>IF(P233&lt;10,0,SMALL(D233:N233,2))</f>
        <v>0</v>
      </c>
      <c r="S233" s="64">
        <f>IF(P233&lt;11,0,SMALL(D233:N233,3))</f>
        <v>0</v>
      </c>
      <c r="T233" s="64">
        <f>IF(P233&lt;12,0,+SMALL(D233:N233,4))</f>
        <v>0</v>
      </c>
      <c r="U233" s="64">
        <f>IF(EXCLUS=4,O233-Q233-R233-S233-T233,IF(EXCLUS=3,O233-Q233-R233-S233,IF(EXCLUS=2,O233-Q233-R233,IF(EXCLUS=1,O233-Q233))))</f>
        <v>194</v>
      </c>
      <c r="V233" s="111">
        <f>+IF(+COUNT(D233:N233)&gt;0,RANK(U233,$U$229:$U$255,0),"")</f>
        <v>5</v>
      </c>
      <c r="W233" s="66" t="str">
        <f>IF(P233&gt;MAXCOMPET-1,1,"")</f>
        <v/>
      </c>
    </row>
    <row r="234" spans="1:23">
      <c r="A234" s="60" t="s">
        <v>283</v>
      </c>
      <c r="B234" s="67" t="s">
        <v>44</v>
      </c>
      <c r="C234" s="62" t="s">
        <v>75</v>
      </c>
      <c r="D234" s="63">
        <v>40</v>
      </c>
      <c r="E234" s="63">
        <v>0</v>
      </c>
      <c r="F234" s="63">
        <v>33</v>
      </c>
      <c r="G234" s="63">
        <v>35</v>
      </c>
      <c r="H234" s="63"/>
      <c r="I234" s="63"/>
      <c r="J234" s="63">
        <v>30</v>
      </c>
      <c r="K234" s="63">
        <v>43</v>
      </c>
      <c r="L234" s="63"/>
      <c r="M234" s="63"/>
      <c r="N234" s="63"/>
      <c r="O234" s="64">
        <f>SUM(D234:N234)</f>
        <v>181</v>
      </c>
      <c r="P234" s="65">
        <f>COUNT(D234:N234)</f>
        <v>6</v>
      </c>
      <c r="Q234" s="64">
        <f>IF(P234&lt;9,0,SMALL(D234:N234,1))</f>
        <v>0</v>
      </c>
      <c r="R234" s="64">
        <f>IF(P234&lt;10,0,SMALL(D234:N234,2))</f>
        <v>0</v>
      </c>
      <c r="S234" s="64">
        <f>IF(P234&lt;11,0,SMALL(D234:N234,3))</f>
        <v>0</v>
      </c>
      <c r="T234" s="64">
        <f>IF(P234&lt;12,0,+SMALL(D234:N234,4))</f>
        <v>0</v>
      </c>
      <c r="U234" s="64">
        <f>IF(EXCLUS=4,O234-Q234-R234-S234-T234,IF(EXCLUS=3,O234-Q234-R234-S234,IF(EXCLUS=2,O234-Q234-R234,IF(EXCLUS=1,O234-Q234))))</f>
        <v>181</v>
      </c>
      <c r="V234" s="111">
        <f>+IF(+COUNT(D234:N234)&gt;0,RANK(U234,$U$229:$U$255,0),"")</f>
        <v>6</v>
      </c>
      <c r="W234" s="66" t="str">
        <f>IF(P234&gt;MAXCOMPET-1,1,"")</f>
        <v/>
      </c>
    </row>
    <row r="235" spans="1:23">
      <c r="A235" s="60" t="s">
        <v>284</v>
      </c>
      <c r="B235" s="67" t="s">
        <v>285</v>
      </c>
      <c r="C235" s="62" t="s">
        <v>286</v>
      </c>
      <c r="D235" s="63"/>
      <c r="E235" s="63"/>
      <c r="F235" s="63">
        <v>25</v>
      </c>
      <c r="G235" s="63">
        <v>42</v>
      </c>
      <c r="H235" s="63">
        <v>18</v>
      </c>
      <c r="I235" s="63">
        <v>25</v>
      </c>
      <c r="J235" s="63">
        <v>19</v>
      </c>
      <c r="K235" s="63">
        <v>23</v>
      </c>
      <c r="L235" s="63"/>
      <c r="M235" s="63"/>
      <c r="N235" s="63"/>
      <c r="O235" s="64">
        <f>SUM(D235:N235)</f>
        <v>152</v>
      </c>
      <c r="P235" s="65">
        <f>COUNT(D235:N235)</f>
        <v>6</v>
      </c>
      <c r="Q235" s="64">
        <f>IF(P235&lt;9,0,SMALL(D235:N235,1))</f>
        <v>0</v>
      </c>
      <c r="R235" s="64">
        <f>IF(P235&lt;10,0,SMALL(D235:N235,2))</f>
        <v>0</v>
      </c>
      <c r="S235" s="64">
        <f>IF(P235&lt;11,0,SMALL(D235:N235,3))</f>
        <v>0</v>
      </c>
      <c r="T235" s="64">
        <f>IF(P235&lt;12,0,+SMALL(D235:N235,4))</f>
        <v>0</v>
      </c>
      <c r="U235" s="64">
        <f>IF(EXCLUS=4,O235-Q235-R235-S235-T235,IF(EXCLUS=3,O235-Q235-R235-S235,IF(EXCLUS=2,O235-Q235-R235,IF(EXCLUS=1,O235-Q235))))</f>
        <v>152</v>
      </c>
      <c r="V235" s="111">
        <f>+IF(+COUNT(D235:N235)&gt;0,RANK(U235,$U$229:$U$255,0),"")</f>
        <v>7</v>
      </c>
      <c r="W235" s="66" t="str">
        <f>IF(P235&gt;MAXCOMPET-1,1,"")</f>
        <v/>
      </c>
    </row>
    <row r="236" spans="1:23">
      <c r="A236" s="60" t="s">
        <v>287</v>
      </c>
      <c r="B236" s="67" t="s">
        <v>288</v>
      </c>
      <c r="C236" s="62" t="s">
        <v>70</v>
      </c>
      <c r="D236" s="63"/>
      <c r="E236" s="63">
        <v>24</v>
      </c>
      <c r="F236" s="63">
        <v>16</v>
      </c>
      <c r="G236" s="63"/>
      <c r="H236" s="63">
        <v>17</v>
      </c>
      <c r="I236" s="63">
        <v>15</v>
      </c>
      <c r="J236" s="63"/>
      <c r="K236" s="63">
        <v>24</v>
      </c>
      <c r="L236" s="63"/>
      <c r="M236" s="63"/>
      <c r="N236" s="63"/>
      <c r="O236" s="64">
        <f>SUM(D236:N236)</f>
        <v>96</v>
      </c>
      <c r="P236" s="65">
        <f>COUNT(D236:N236)</f>
        <v>5</v>
      </c>
      <c r="Q236" s="64">
        <f>IF(P236&lt;9,0,SMALL(D236:N236,1))</f>
        <v>0</v>
      </c>
      <c r="R236" s="64">
        <f>IF(P236&lt;10,0,SMALL(D236:N236,2))</f>
        <v>0</v>
      </c>
      <c r="S236" s="64">
        <f>IF(P236&lt;11,0,SMALL(D236:N236,3))</f>
        <v>0</v>
      </c>
      <c r="T236" s="64">
        <f>IF(P236&lt;12,0,+SMALL(D236:N236,4))</f>
        <v>0</v>
      </c>
      <c r="U236" s="64">
        <f>IF(EXCLUS=4,O236-Q236-R236-S236-T236,IF(EXCLUS=3,O236-Q236-R236-S236,IF(EXCLUS=2,O236-Q236-R236,IF(EXCLUS=1,O236-Q236))))</f>
        <v>96</v>
      </c>
      <c r="V236" s="111">
        <f>+IF(+COUNT(D236:N236)&gt;0,RANK(U236,$U$229:$U$255,0),"")</f>
        <v>8</v>
      </c>
      <c r="W236" s="66" t="str">
        <f>IF(P236&gt;MAXCOMPET-1,1,"")</f>
        <v/>
      </c>
    </row>
    <row r="237" spans="1:23">
      <c r="A237" s="60" t="s">
        <v>289</v>
      </c>
      <c r="B237" s="67" t="s">
        <v>290</v>
      </c>
      <c r="C237" s="62" t="s">
        <v>291</v>
      </c>
      <c r="D237" s="63"/>
      <c r="E237" s="63"/>
      <c r="F237" s="63">
        <v>15</v>
      </c>
      <c r="G237" s="63"/>
      <c r="H237" s="63">
        <v>29</v>
      </c>
      <c r="I237" s="63"/>
      <c r="J237" s="63"/>
      <c r="K237" s="63">
        <v>26</v>
      </c>
      <c r="L237" s="63"/>
      <c r="M237" s="63"/>
      <c r="N237" s="63"/>
      <c r="O237" s="64">
        <f>SUM(D237:N237)</f>
        <v>70</v>
      </c>
      <c r="P237" s="65">
        <f>COUNT(D237:N237)</f>
        <v>3</v>
      </c>
      <c r="Q237" s="64">
        <f>IF(P237&lt;9,0,SMALL(D237:N237,1))</f>
        <v>0</v>
      </c>
      <c r="R237" s="64">
        <f>IF(P237&lt;10,0,SMALL(D237:N237,2))</f>
        <v>0</v>
      </c>
      <c r="S237" s="64">
        <f>IF(P237&lt;11,0,SMALL(D237:N237,3))</f>
        <v>0</v>
      </c>
      <c r="T237" s="64">
        <f>IF(P237&lt;12,0,+SMALL(D237:N237,4))</f>
        <v>0</v>
      </c>
      <c r="U237" s="64">
        <f>IF(EXCLUS=4,O237-Q237-R237-S237-T237,IF(EXCLUS=3,O237-Q237-R237-S237,IF(EXCLUS=2,O237-Q237-R237,IF(EXCLUS=1,O237-Q237))))</f>
        <v>70</v>
      </c>
      <c r="V237" s="111">
        <f>+IF(+COUNT(D237:N237)&gt;0,RANK(U237,$U$229:$U$255,0),"")</f>
        <v>9</v>
      </c>
      <c r="W237" s="66" t="str">
        <f>IF(P237&gt;MAXCOMPET-1,1,"")</f>
        <v/>
      </c>
    </row>
    <row r="238" spans="1:23">
      <c r="A238" s="60" t="s">
        <v>292</v>
      </c>
      <c r="B238" s="67" t="s">
        <v>290</v>
      </c>
      <c r="C238" s="62" t="s">
        <v>75</v>
      </c>
      <c r="D238" s="63"/>
      <c r="E238" s="63">
        <v>24</v>
      </c>
      <c r="F238" s="63"/>
      <c r="G238" s="63"/>
      <c r="H238" s="63">
        <v>17</v>
      </c>
      <c r="I238" s="63"/>
      <c r="J238" s="63">
        <v>22</v>
      </c>
      <c r="K238" s="63"/>
      <c r="L238" s="63"/>
      <c r="M238" s="63"/>
      <c r="N238" s="63"/>
      <c r="O238" s="64">
        <f>SUM(D238:N238)</f>
        <v>63</v>
      </c>
      <c r="P238" s="65">
        <f>COUNT(D238:N238)</f>
        <v>3</v>
      </c>
      <c r="Q238" s="64">
        <f>IF(P238&lt;9,0,SMALL(D238:N238,1))</f>
        <v>0</v>
      </c>
      <c r="R238" s="64">
        <f>IF(P238&lt;10,0,SMALL(D238:N238,2))</f>
        <v>0</v>
      </c>
      <c r="S238" s="64">
        <f>IF(P238&lt;11,0,SMALL(D238:N238,3))</f>
        <v>0</v>
      </c>
      <c r="T238" s="64">
        <f>IF(P238&lt;12,0,+SMALL(D238:N238,4))</f>
        <v>0</v>
      </c>
      <c r="U238" s="64">
        <f>IF(EXCLUS=4,O238-Q238-R238-S238-T238,IF(EXCLUS=3,O238-Q238-R238-S238,IF(EXCLUS=2,O238-Q238-R238,IF(EXCLUS=1,O238-Q238))))</f>
        <v>63</v>
      </c>
      <c r="V238" s="111">
        <f>+IF(+COUNT(D238:N238)&gt;0,RANK(U238,$U$229:$U$255,0),"")</f>
        <v>10</v>
      </c>
      <c r="W238" s="66" t="str">
        <f>IF(P238&gt;MAXCOMPET-1,1,"")</f>
        <v/>
      </c>
    </row>
    <row r="239" spans="1:23">
      <c r="A239" s="60" t="s">
        <v>293</v>
      </c>
      <c r="B239" s="67" t="s">
        <v>294</v>
      </c>
      <c r="C239" s="62" t="s">
        <v>47</v>
      </c>
      <c r="D239" s="63"/>
      <c r="E239" s="63"/>
      <c r="F239" s="63"/>
      <c r="G239" s="63"/>
      <c r="H239" s="63"/>
      <c r="I239" s="63"/>
      <c r="J239" s="63">
        <v>25</v>
      </c>
      <c r="K239" s="63"/>
      <c r="L239" s="63"/>
      <c r="M239" s="63"/>
      <c r="N239" s="63"/>
      <c r="O239" s="64">
        <f>SUM(D239:N239)</f>
        <v>25</v>
      </c>
      <c r="P239" s="65">
        <f>COUNT(D239:N239)</f>
        <v>1</v>
      </c>
      <c r="Q239" s="64">
        <f>IF(P239&lt;9,0,SMALL(D239:N239,1))</f>
        <v>0</v>
      </c>
      <c r="R239" s="64">
        <f>IF(P239&lt;10,0,SMALL(D239:N239,2))</f>
        <v>0</v>
      </c>
      <c r="S239" s="64">
        <f>IF(P239&lt;11,0,SMALL(D239:N239,3))</f>
        <v>0</v>
      </c>
      <c r="T239" s="64">
        <f>IF(P239&lt;12,0,+SMALL(D239:N239,4))</f>
        <v>0</v>
      </c>
      <c r="U239" s="64">
        <f>IF(EXCLUS=4,O239-Q239-R239-S239-T239,IF(EXCLUS=3,O239-Q239-R239-S239,IF(EXCLUS=2,O239-Q239-R239,IF(EXCLUS=1,O239-Q239))))</f>
        <v>25</v>
      </c>
      <c r="V239" s="111">
        <f>+IF(+COUNT(D239:N239)&gt;0,RANK(U239,$U$229:$U$255,0),"")</f>
        <v>11</v>
      </c>
      <c r="W239" s="66" t="str">
        <f>IF(P239&gt;MAXCOMPET-1,1,"")</f>
        <v/>
      </c>
    </row>
    <row r="240" spans="1:23">
      <c r="A240" s="60" t="s">
        <v>295</v>
      </c>
      <c r="B240" s="67" t="s">
        <v>67</v>
      </c>
      <c r="C240" s="62" t="s">
        <v>180</v>
      </c>
      <c r="D240" s="63"/>
      <c r="E240" s="63"/>
      <c r="F240" s="63"/>
      <c r="G240" s="63"/>
      <c r="H240" s="63"/>
      <c r="I240" s="63"/>
      <c r="J240" s="63"/>
      <c r="K240" s="63">
        <v>0</v>
      </c>
      <c r="L240" s="63"/>
      <c r="M240" s="63"/>
      <c r="N240" s="63"/>
      <c r="O240" s="64">
        <f>SUM(D240:N240)</f>
        <v>0</v>
      </c>
      <c r="P240" s="65">
        <f>COUNT(D240:N240)</f>
        <v>1</v>
      </c>
      <c r="Q240" s="64">
        <f>IF(P240&lt;9,0,SMALL(D240:N240,1))</f>
        <v>0</v>
      </c>
      <c r="R240" s="64">
        <f>IF(P240&lt;10,0,SMALL(D240:N240,2))</f>
        <v>0</v>
      </c>
      <c r="S240" s="64">
        <f>IF(P240&lt;11,0,SMALL(D240:N240,3))</f>
        <v>0</v>
      </c>
      <c r="T240" s="64">
        <f>IF(P240&lt;12,0,+SMALL(D240:N240,4))</f>
        <v>0</v>
      </c>
      <c r="U240" s="64">
        <f>IF(EXCLUS=4,O240-Q240-R240-S240-T240,IF(EXCLUS=3,O240-Q240-R240-S240,IF(EXCLUS=2,O240-Q240-R240,IF(EXCLUS=1,O240-Q240))))</f>
        <v>0</v>
      </c>
      <c r="V240" s="111">
        <f>+IF(+COUNT(D240:N240)&gt;0,RANK(U240,$U$229:$U$255,0),"")</f>
        <v>12</v>
      </c>
      <c r="W240" s="66" t="str">
        <f>IF(P240&gt;MAXCOMPET-1,1,"")</f>
        <v/>
      </c>
    </row>
    <row r="241" spans="1:23">
      <c r="A241" s="60" t="s">
        <v>296</v>
      </c>
      <c r="B241" s="67" t="s">
        <v>276</v>
      </c>
      <c r="C241" s="62" t="s">
        <v>291</v>
      </c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4">
        <f>SUM(D241:N241)</f>
        <v>0</v>
      </c>
      <c r="P241" s="65">
        <f>COUNT(D241:N241)</f>
        <v>0</v>
      </c>
      <c r="Q241" s="64">
        <f>IF(P241&lt;9,0,SMALL(D241:N241,1))</f>
        <v>0</v>
      </c>
      <c r="R241" s="64">
        <f>IF(P241&lt;10,0,SMALL(D241:N241,2))</f>
        <v>0</v>
      </c>
      <c r="S241" s="64">
        <f>IF(P241&lt;11,0,SMALL(D241:N241,3))</f>
        <v>0</v>
      </c>
      <c r="T241" s="64">
        <f>IF(P241&lt;12,0,+SMALL(D241:N241,4))</f>
        <v>0</v>
      </c>
      <c r="U241" s="64">
        <f>IF(EXCLUS=4,O241-Q241-R241-S241-T241,IF(EXCLUS=3,O241-Q241-R241-S241,IF(EXCLUS=2,O241-Q241-R241,IF(EXCLUS=1,O241-Q241))))</f>
        <v>0</v>
      </c>
      <c r="V241" s="111" t="str">
        <f>+IF(+COUNT(D241:N241)&gt;0,RANK(U241,$U$229:$U$255,0),"")</f>
        <v/>
      </c>
      <c r="W241" s="66" t="str">
        <f>IF(P241&gt;MAXCOMPET-1,1,"")</f>
        <v/>
      </c>
    </row>
    <row r="242" spans="1:23">
      <c r="A242" s="60" t="s">
        <v>297</v>
      </c>
      <c r="B242" s="67" t="s">
        <v>298</v>
      </c>
      <c r="C242" s="62" t="s">
        <v>286</v>
      </c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4">
        <f>SUM(D242:N242)</f>
        <v>0</v>
      </c>
      <c r="P242" s="65">
        <f>COUNT(D242:N242)</f>
        <v>0</v>
      </c>
      <c r="Q242" s="64">
        <f>IF(P242&lt;9,0,SMALL(D242:N242,1))</f>
        <v>0</v>
      </c>
      <c r="R242" s="64">
        <f>IF(P242&lt;10,0,SMALL(D242:N242,2))</f>
        <v>0</v>
      </c>
      <c r="S242" s="64">
        <f>IF(P242&lt;11,0,SMALL(D242:N242,3))</f>
        <v>0</v>
      </c>
      <c r="T242" s="64">
        <f>IF(P242&lt;12,0,+SMALL(D242:N242,4))</f>
        <v>0</v>
      </c>
      <c r="U242" s="64">
        <f>IF(EXCLUS=4,O242-Q242-R242-S242-T242,IF(EXCLUS=3,O242-Q242-R242-S242,IF(EXCLUS=2,O242-Q242-R242,IF(EXCLUS=1,O242-Q242))))</f>
        <v>0</v>
      </c>
      <c r="V242" s="111" t="str">
        <f>+IF(+COUNT(D242:N242)&gt;0,RANK(U242,$U$229:$U$255,0),"")</f>
        <v/>
      </c>
      <c r="W242" s="66" t="str">
        <f>IF(P242&gt;MAXCOMPET-1,1,"")</f>
        <v/>
      </c>
    </row>
    <row r="243" spans="1:23">
      <c r="A243" s="60" t="s">
        <v>299</v>
      </c>
      <c r="B243" s="67" t="s">
        <v>282</v>
      </c>
      <c r="C243" s="62" t="s">
        <v>47</v>
      </c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4">
        <f>SUM(D243:N243)</f>
        <v>0</v>
      </c>
      <c r="P243" s="65">
        <f>COUNT(D243:N243)</f>
        <v>0</v>
      </c>
      <c r="Q243" s="64">
        <f>IF(P243&lt;9,0,SMALL(D243:N243,1))</f>
        <v>0</v>
      </c>
      <c r="R243" s="64">
        <f>IF(P243&lt;10,0,SMALL(D243:N243,2))</f>
        <v>0</v>
      </c>
      <c r="S243" s="64">
        <f>IF(P243&lt;11,0,SMALL(D243:N243,3))</f>
        <v>0</v>
      </c>
      <c r="T243" s="64">
        <f>IF(P243&lt;12,0,+SMALL(D243:N243,4))</f>
        <v>0</v>
      </c>
      <c r="U243" s="64">
        <f>IF(EXCLUS=4,O243-Q243-R243-S243-T243,IF(EXCLUS=3,O243-Q243-R243-S243,IF(EXCLUS=2,O243-Q243-R243,IF(EXCLUS=1,O243-Q243))))</f>
        <v>0</v>
      </c>
      <c r="V243" s="111" t="str">
        <f>+IF(+COUNT(D243:N243)&gt;0,RANK(U243,$U$229:$U$255,0),"")</f>
        <v/>
      </c>
      <c r="W243" s="66" t="str">
        <f>IF(P243&gt;MAXCOMPET-1,1,"")</f>
        <v/>
      </c>
    </row>
    <row r="244" spans="1:23">
      <c r="A244" s="60" t="s">
        <v>300</v>
      </c>
      <c r="B244" s="67" t="s">
        <v>294</v>
      </c>
      <c r="C244" s="62" t="s">
        <v>42</v>
      </c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4">
        <f>SUM(D244:N244)</f>
        <v>0</v>
      </c>
      <c r="P244" s="65">
        <f>COUNT(D244:N244)</f>
        <v>0</v>
      </c>
      <c r="Q244" s="64">
        <f>IF(P244&lt;9,0,SMALL(D244:N244,1))</f>
        <v>0</v>
      </c>
      <c r="R244" s="64">
        <f>IF(P244&lt;10,0,SMALL(D244:N244,2))</f>
        <v>0</v>
      </c>
      <c r="S244" s="64">
        <f>IF(P244&lt;11,0,SMALL(D244:N244,3))</f>
        <v>0</v>
      </c>
      <c r="T244" s="64">
        <f>IF(P244&lt;12,0,+SMALL(D244:N244,4))</f>
        <v>0</v>
      </c>
      <c r="U244" s="64">
        <f>IF(EXCLUS=4,O244-Q244-R244-S244-T244,IF(EXCLUS=3,O244-Q244-R244-S244,IF(EXCLUS=2,O244-Q244-R244,IF(EXCLUS=1,O244-Q244))))</f>
        <v>0</v>
      </c>
      <c r="V244" s="111" t="str">
        <f>+IF(+COUNT(D244:N244)&gt;0,RANK(U244,$U$229:$U$255,0),"")</f>
        <v/>
      </c>
      <c r="W244" s="66" t="str">
        <f>IF(P244&gt;MAXCOMPET-1,1,"")</f>
        <v/>
      </c>
    </row>
    <row r="245" spans="1:23">
      <c r="A245" s="60" t="s">
        <v>301</v>
      </c>
      <c r="B245" s="67" t="s">
        <v>49</v>
      </c>
      <c r="C245" s="62" t="s">
        <v>47</v>
      </c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4">
        <f>SUM(D245:N245)</f>
        <v>0</v>
      </c>
      <c r="P245" s="65">
        <f>COUNT(D245:N245)</f>
        <v>0</v>
      </c>
      <c r="Q245" s="64">
        <f>IF(P245&lt;9,0,SMALL(D245:N245,1))</f>
        <v>0</v>
      </c>
      <c r="R245" s="64">
        <f>IF(P245&lt;10,0,SMALL(D245:N245,2))</f>
        <v>0</v>
      </c>
      <c r="S245" s="64">
        <f>IF(P245&lt;11,0,SMALL(D245:N245,3))</f>
        <v>0</v>
      </c>
      <c r="T245" s="64">
        <f>IF(P245&lt;12,0,+SMALL(D245:N245,4))</f>
        <v>0</v>
      </c>
      <c r="U245" s="64">
        <f>IF(EXCLUS=4,O245-Q245-R245-S245-T245,IF(EXCLUS=3,O245-Q245-R245-S245,IF(EXCLUS=2,O245-Q245-R245,IF(EXCLUS=1,O245-Q245))))</f>
        <v>0</v>
      </c>
      <c r="V245" s="111" t="str">
        <f>+IF(+COUNT(D245:N245)&gt;0,RANK(U245,$U$229:$U$255,0),"")</f>
        <v/>
      </c>
      <c r="W245" s="66" t="str">
        <f>IF(P245&gt;MAXCOMPET-1,1,"")</f>
        <v/>
      </c>
    </row>
    <row r="246" spans="1:23">
      <c r="A246" s="60" t="s">
        <v>302</v>
      </c>
      <c r="B246" s="67" t="s">
        <v>303</v>
      </c>
      <c r="C246" s="62" t="s">
        <v>291</v>
      </c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4">
        <f>SUM(D246:N246)</f>
        <v>0</v>
      </c>
      <c r="P246" s="65">
        <f>COUNT(D246:N246)</f>
        <v>0</v>
      </c>
      <c r="Q246" s="64">
        <f>IF(P246&lt;9,0,SMALL(D246:N246,1))</f>
        <v>0</v>
      </c>
      <c r="R246" s="64">
        <f>IF(P246&lt;10,0,SMALL(D246:N246,2))</f>
        <v>0</v>
      </c>
      <c r="S246" s="64">
        <f>IF(P246&lt;11,0,SMALL(D246:N246,3))</f>
        <v>0</v>
      </c>
      <c r="T246" s="64">
        <f>IF(P246&lt;12,0,+SMALL(D246:N246,4))</f>
        <v>0</v>
      </c>
      <c r="U246" s="64">
        <f>IF(EXCLUS=4,O246-Q246-R246-S246-T246,IF(EXCLUS=3,O246-Q246-R246-S246,IF(EXCLUS=2,O246-Q246-R246,IF(EXCLUS=1,O246-Q246))))</f>
        <v>0</v>
      </c>
      <c r="V246" s="111" t="str">
        <f>+IF(+COUNT(D246:N246)&gt;0,RANK(U246,$U$229:$U$255,0),"")</f>
        <v/>
      </c>
      <c r="W246" s="66" t="str">
        <f>IF(P246&gt;MAXCOMPET-1,1,"")</f>
        <v/>
      </c>
    </row>
    <row r="247" spans="1:23">
      <c r="A247" s="60"/>
      <c r="B247" s="67"/>
      <c r="C247" s="62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4">
        <f>SUM(D247:N247)</f>
        <v>0</v>
      </c>
      <c r="P247" s="65">
        <f>COUNT(D247:N247)</f>
        <v>0</v>
      </c>
      <c r="Q247" s="64">
        <f>IF(P247&lt;9,0,SMALL(D247:N247,1))</f>
        <v>0</v>
      </c>
      <c r="R247" s="64">
        <f>IF(P247&lt;10,0,SMALL(D247:N247,2))</f>
        <v>0</v>
      </c>
      <c r="S247" s="64">
        <f>IF(P247&lt;11,0,SMALL(D247:N247,3))</f>
        <v>0</v>
      </c>
      <c r="T247" s="64">
        <f>IF(P247&lt;12,0,+SMALL(D247:N247,4))</f>
        <v>0</v>
      </c>
      <c r="U247" s="64">
        <f>IF(EXCLUS=4,O247-Q247-R247-S247-T247,IF(EXCLUS=3,O247-Q247-R247-S247,IF(EXCLUS=2,O247-Q247-R247,IF(EXCLUS=1,O247-Q247))))</f>
        <v>0</v>
      </c>
      <c r="V247" s="111" t="str">
        <f>+IF(+COUNT(D247:N247)&gt;0,RANK(U247,$U$229:$U$255,0),"")</f>
        <v/>
      </c>
      <c r="W247" s="66" t="str">
        <f>IF(P247&gt;MAXCOMPET-1,1,"")</f>
        <v/>
      </c>
    </row>
    <row r="248" spans="1:23">
      <c r="A248" s="60"/>
      <c r="B248" s="67"/>
      <c r="C248" s="62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4">
        <f>SUM(D248:N248)</f>
        <v>0</v>
      </c>
      <c r="P248" s="65">
        <f>COUNT(D248:N248)</f>
        <v>0</v>
      </c>
      <c r="Q248" s="64">
        <f>IF(P248&lt;9,0,SMALL(D248:N248,1))</f>
        <v>0</v>
      </c>
      <c r="R248" s="64">
        <f>IF(P248&lt;10,0,SMALL(D248:N248,2))</f>
        <v>0</v>
      </c>
      <c r="S248" s="64">
        <f>IF(P248&lt;11,0,SMALL(D248:N248,3))</f>
        <v>0</v>
      </c>
      <c r="T248" s="64">
        <f>IF(P248&lt;12,0,+SMALL(D248:N248,4))</f>
        <v>0</v>
      </c>
      <c r="U248" s="64">
        <f>IF(EXCLUS=4,O248-Q248-R248-S248-T248,IF(EXCLUS=3,O248-Q248-R248-S248,IF(EXCLUS=2,O248-Q248-R248,IF(EXCLUS=1,O248-Q248))))</f>
        <v>0</v>
      </c>
      <c r="V248" s="111" t="str">
        <f>+IF(+COUNT(D248:N248)&gt;0,RANK(U248,$U$229:$U$255,0),"")</f>
        <v/>
      </c>
      <c r="W248" s="66" t="str">
        <f>IF(P248&gt;MAXCOMPET-1,1,"")</f>
        <v/>
      </c>
    </row>
    <row r="249" spans="1:23">
      <c r="A249" s="60"/>
      <c r="B249" s="67"/>
      <c r="C249" s="62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4">
        <f>SUM(D249:N249)</f>
        <v>0</v>
      </c>
      <c r="P249" s="65">
        <f>COUNT(D249:N249)</f>
        <v>0</v>
      </c>
      <c r="Q249" s="64">
        <f>IF(P249&lt;9,0,SMALL(D249:N249,1))</f>
        <v>0</v>
      </c>
      <c r="R249" s="64">
        <f>IF(P249&lt;10,0,SMALL(D249:N249,2))</f>
        <v>0</v>
      </c>
      <c r="S249" s="64">
        <f>IF(P249&lt;11,0,SMALL(D249:N249,3))</f>
        <v>0</v>
      </c>
      <c r="T249" s="64">
        <f>IF(P249&lt;12,0,+SMALL(D249:N249,4))</f>
        <v>0</v>
      </c>
      <c r="U249" s="64">
        <f>IF(EXCLUS=4,O249-Q249-R249-S249-T249,IF(EXCLUS=3,O249-Q249-R249-S249,IF(EXCLUS=2,O249-Q249-R249,IF(EXCLUS=1,O249-Q249))))</f>
        <v>0</v>
      </c>
      <c r="V249" s="111" t="str">
        <f>+IF(+COUNT(D249:N249)&gt;0,RANK(U249,$U$229:$U$255,0),"")</f>
        <v/>
      </c>
      <c r="W249" s="66" t="str">
        <f>IF(P249&gt;MAXCOMPET-1,1,"")</f>
        <v/>
      </c>
    </row>
    <row r="250" spans="1:23">
      <c r="A250" s="60"/>
      <c r="B250" s="67"/>
      <c r="C250" s="62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4">
        <f>SUM(D250:N250)</f>
        <v>0</v>
      </c>
      <c r="P250" s="65">
        <f>COUNT(D250:N250)</f>
        <v>0</v>
      </c>
      <c r="Q250" s="64">
        <f>IF(P250&lt;9,0,SMALL(D250:N250,1))</f>
        <v>0</v>
      </c>
      <c r="R250" s="64">
        <f>IF(P250&lt;10,0,SMALL(D250:N250,2))</f>
        <v>0</v>
      </c>
      <c r="S250" s="64">
        <f>IF(P250&lt;11,0,SMALL(D250:N250,3))</f>
        <v>0</v>
      </c>
      <c r="T250" s="64">
        <f>IF(P250&lt;12,0,+SMALL(D250:N250,4))</f>
        <v>0</v>
      </c>
      <c r="U250" s="64">
        <f>IF(EXCLUS=4,O250-Q250-R250-S250-T250,IF(EXCLUS=3,O250-Q250-R250-S250,IF(EXCLUS=2,O250-Q250-R250,IF(EXCLUS=1,O250-Q250))))</f>
        <v>0</v>
      </c>
      <c r="V250" s="111" t="str">
        <f>+IF(+COUNT(D250:N250)&gt;0,RANK(U250,$U$229:$U$255,0),"")</f>
        <v/>
      </c>
      <c r="W250" s="66" t="str">
        <f>IF(P250&gt;MAXCOMPET-1,1,"")</f>
        <v/>
      </c>
    </row>
    <row r="251" spans="1:23">
      <c r="A251" s="60"/>
      <c r="B251" s="67"/>
      <c r="C251" s="62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4">
        <f>SUM(D251:N251)</f>
        <v>0</v>
      </c>
      <c r="P251" s="65">
        <f>COUNT(D251:N251)</f>
        <v>0</v>
      </c>
      <c r="Q251" s="64">
        <f>IF(P251&lt;9,0,SMALL(D251:N251,1))</f>
        <v>0</v>
      </c>
      <c r="R251" s="64">
        <f>IF(P251&lt;10,0,SMALL(D251:N251,2))</f>
        <v>0</v>
      </c>
      <c r="S251" s="64">
        <f>IF(P251&lt;11,0,SMALL(D251:N251,3))</f>
        <v>0</v>
      </c>
      <c r="T251" s="64">
        <f>IF(P251&lt;12,0,+SMALL(D251:N251,4))</f>
        <v>0</v>
      </c>
      <c r="U251" s="64">
        <f>IF(EXCLUS=4,O251-Q251-R251-S251-T251,IF(EXCLUS=3,O251-Q251-R251-S251,IF(EXCLUS=2,O251-Q251-R251,IF(EXCLUS=1,O251-Q251))))</f>
        <v>0</v>
      </c>
      <c r="V251" s="111" t="str">
        <f>+IF(+COUNT(D251:N251)&gt;0,RANK(U251,$U$229:$U$255,0),"")</f>
        <v/>
      </c>
      <c r="W251" s="66" t="str">
        <f>IF(P251&gt;MAXCOMPET-1,1,"")</f>
        <v/>
      </c>
    </row>
    <row r="252" spans="1:23">
      <c r="A252" s="60"/>
      <c r="B252" s="67"/>
      <c r="C252" s="62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4">
        <f>SUM(D252:N252)</f>
        <v>0</v>
      </c>
      <c r="P252" s="65">
        <f>COUNT(D252:N252)</f>
        <v>0</v>
      </c>
      <c r="Q252" s="64">
        <f>IF(P252&lt;9,0,SMALL(D252:N252,1))</f>
        <v>0</v>
      </c>
      <c r="R252" s="64">
        <f>IF(P252&lt;10,0,SMALL(D252:N252,2))</f>
        <v>0</v>
      </c>
      <c r="S252" s="64">
        <f>IF(P252&lt;11,0,SMALL(D252:N252,3))</f>
        <v>0</v>
      </c>
      <c r="T252" s="64">
        <f>IF(P252&lt;12,0,+SMALL(D252:N252,4))</f>
        <v>0</v>
      </c>
      <c r="U252" s="64">
        <f>IF(EXCLUS=4,O252-Q252-R252-S252-T252,IF(EXCLUS=3,O252-Q252-R252-S252,IF(EXCLUS=2,O252-Q252-R252,IF(EXCLUS=1,O252-Q252))))</f>
        <v>0</v>
      </c>
      <c r="V252" s="111" t="str">
        <f>+IF(+COUNT(D252:N252)&gt;0,RANK(U252,$U$229:$U$255,0),"")</f>
        <v/>
      </c>
      <c r="W252" s="66" t="str">
        <f>IF(P252&gt;MAXCOMPET-1,1,"")</f>
        <v/>
      </c>
    </row>
    <row r="253" spans="1:23">
      <c r="A253" s="60"/>
      <c r="B253" s="67"/>
      <c r="C253" s="62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4">
        <f>SUM(D253:N253)</f>
        <v>0</v>
      </c>
      <c r="P253" s="65">
        <f>COUNT(D253:N253)</f>
        <v>0</v>
      </c>
      <c r="Q253" s="64">
        <f>IF(P253&lt;9,0,SMALL(D253:N253,1))</f>
        <v>0</v>
      </c>
      <c r="R253" s="64">
        <f>IF(P253&lt;10,0,SMALL(D253:N253,2))</f>
        <v>0</v>
      </c>
      <c r="S253" s="64">
        <f>IF(P253&lt;11,0,SMALL(D253:N253,3))</f>
        <v>0</v>
      </c>
      <c r="T253" s="64">
        <f>IF(P253&lt;12,0,+SMALL(D253:N253,4))</f>
        <v>0</v>
      </c>
      <c r="U253" s="64">
        <f>IF(EXCLUS=4,O253-Q253-R253-S253-T253,IF(EXCLUS=3,O253-Q253-R253-S253,IF(EXCLUS=2,O253-Q253-R253,IF(EXCLUS=1,O253-Q253))))</f>
        <v>0</v>
      </c>
      <c r="V253" s="111" t="str">
        <f>+IF(+COUNT(D253:N253)&gt;0,RANK(U253,$U$229:$U$255,0),"")</f>
        <v/>
      </c>
      <c r="W253" s="66" t="str">
        <f>IF(P253&gt;MAXCOMPET-1,1,"")</f>
        <v/>
      </c>
    </row>
    <row r="254" spans="1:23">
      <c r="A254" s="67"/>
      <c r="B254" s="61"/>
      <c r="C254" s="62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97"/>
      <c r="P254" s="97"/>
      <c r="Q254" s="97"/>
      <c r="R254" s="97"/>
      <c r="S254" s="97"/>
      <c r="T254" s="97"/>
      <c r="U254" s="97"/>
      <c r="V254" s="97"/>
      <c r="W254" s="97"/>
    </row>
    <row r="255" spans="1:23">
      <c r="A255" s="101"/>
      <c r="B255" s="101"/>
      <c r="C255" s="102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97"/>
      <c r="P255" s="97"/>
      <c r="Q255" s="97"/>
      <c r="R255" s="97"/>
      <c r="S255" s="97"/>
      <c r="T255" s="97"/>
      <c r="U255" s="97"/>
      <c r="V255" s="97"/>
      <c r="W255" s="97"/>
    </row>
    <row r="256" spans="1:23">
      <c r="A256" s="72">
        <f>COUNTIF($A$229:$A$255,"&gt;&lt;")</f>
        <v>18</v>
      </c>
      <c r="B256" s="72">
        <f>COUNTIF($B$229:$B$255,"&gt;&lt;")</f>
        <v>18</v>
      </c>
      <c r="C256" s="72">
        <f>COUNTIF($C$229:$C$255,"&gt;&lt;")</f>
        <v>18</v>
      </c>
      <c r="D256" s="72">
        <f t="shared" ref="D256:N256" si="9">COUNTIF(D$229:D$255,"=0")+COUNTIF(D$229:D$255,"&gt;0")</f>
        <v>5</v>
      </c>
      <c r="E256" s="72">
        <f t="shared" si="9"/>
        <v>7</v>
      </c>
      <c r="F256" s="72">
        <f t="shared" si="9"/>
        <v>8</v>
      </c>
      <c r="G256" s="72">
        <f t="shared" si="9"/>
        <v>7</v>
      </c>
      <c r="H256" s="72">
        <f t="shared" si="9"/>
        <v>8</v>
      </c>
      <c r="I256" s="72">
        <f t="shared" si="9"/>
        <v>7</v>
      </c>
      <c r="J256" s="72">
        <f t="shared" si="9"/>
        <v>9</v>
      </c>
      <c r="K256" s="72">
        <f t="shared" si="9"/>
        <v>10</v>
      </c>
      <c r="L256" s="72">
        <f t="shared" si="9"/>
        <v>5</v>
      </c>
      <c r="M256" s="72">
        <f t="shared" si="9"/>
        <v>0</v>
      </c>
      <c r="N256" s="72">
        <f t="shared" si="9"/>
        <v>0</v>
      </c>
      <c r="O256" s="97"/>
      <c r="P256" s="97"/>
      <c r="Q256" s="97"/>
      <c r="R256" s="97"/>
      <c r="S256" s="97"/>
      <c r="T256" s="97"/>
      <c r="U256" s="97"/>
      <c r="V256" s="97"/>
      <c r="W256" s="97"/>
    </row>
    <row r="257" spans="1:23">
      <c r="A257" s="74"/>
      <c r="B257" s="75"/>
      <c r="C257" s="76"/>
      <c r="D257" s="77">
        <f t="shared" ref="D257:N257" si="10">IF(D256&gt;0,D256/$A256,0)</f>
        <v>0.27777777777777779</v>
      </c>
      <c r="E257" s="77">
        <f t="shared" si="10"/>
        <v>0.3888888888888889</v>
      </c>
      <c r="F257" s="77">
        <f t="shared" si="10"/>
        <v>0.44444444444444442</v>
      </c>
      <c r="G257" s="77">
        <f t="shared" si="10"/>
        <v>0.3888888888888889</v>
      </c>
      <c r="H257" s="77">
        <f t="shared" si="10"/>
        <v>0.44444444444444442</v>
      </c>
      <c r="I257" s="77">
        <f t="shared" si="10"/>
        <v>0.3888888888888889</v>
      </c>
      <c r="J257" s="77">
        <f t="shared" si="10"/>
        <v>0.5</v>
      </c>
      <c r="K257" s="77">
        <f t="shared" si="10"/>
        <v>0.55555555555555558</v>
      </c>
      <c r="L257" s="77">
        <f t="shared" si="10"/>
        <v>0.27777777777777779</v>
      </c>
      <c r="M257" s="77">
        <f t="shared" si="10"/>
        <v>0</v>
      </c>
      <c r="N257" s="77">
        <f t="shared" si="10"/>
        <v>0</v>
      </c>
      <c r="O257" s="64"/>
      <c r="P257" s="64"/>
      <c r="Q257" s="64"/>
      <c r="R257" s="64"/>
      <c r="S257" s="64"/>
      <c r="T257" s="64"/>
      <c r="U257" s="64"/>
      <c r="V257" s="64"/>
      <c r="W257" s="66"/>
    </row>
    <row r="258" spans="1:23">
      <c r="A258" s="112" t="s">
        <v>10</v>
      </c>
      <c r="B258" s="113" t="s">
        <v>10</v>
      </c>
      <c r="C258" s="114" t="s">
        <v>10</v>
      </c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6"/>
    </row>
    <row r="259" spans="1:23">
      <c r="A259" s="94"/>
      <c r="B259" s="95"/>
      <c r="C259" s="96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64"/>
      <c r="P259" s="64"/>
      <c r="Q259" s="64"/>
      <c r="R259" s="64"/>
      <c r="S259" s="64"/>
      <c r="T259" s="64"/>
      <c r="U259" s="64"/>
      <c r="V259" s="64"/>
      <c r="W259" s="66"/>
    </row>
    <row r="260" spans="1:23" ht="15.75">
      <c r="A260" s="82" t="s">
        <v>82</v>
      </c>
      <c r="B260" s="83" t="s">
        <v>304</v>
      </c>
      <c r="C260" s="84" t="s">
        <v>13</v>
      </c>
      <c r="D260" s="84" t="s">
        <v>273</v>
      </c>
      <c r="E260" s="85"/>
      <c r="F260" s="85"/>
      <c r="G260" s="85"/>
      <c r="H260" s="85"/>
      <c r="I260" s="85"/>
      <c r="J260" s="85"/>
      <c r="K260" s="85"/>
      <c r="L260" s="85"/>
      <c r="M260" s="84"/>
      <c r="N260" s="84"/>
      <c r="O260" s="86"/>
      <c r="P260" s="86"/>
      <c r="Q260" s="86"/>
      <c r="R260" s="86"/>
      <c r="S260" s="86"/>
      <c r="T260" s="86"/>
      <c r="U260" s="86"/>
      <c r="V260" s="86"/>
      <c r="W260" s="110">
        <f>COUNTIF(W262:W333,"1")</f>
        <v>16</v>
      </c>
    </row>
    <row r="261" spans="1:23" ht="75.75">
      <c r="A261" s="52" t="s">
        <v>83</v>
      </c>
      <c r="B261" s="53" t="s">
        <v>16</v>
      </c>
      <c r="C261" s="54" t="s">
        <v>17</v>
      </c>
      <c r="D261" s="55" t="s">
        <v>18</v>
      </c>
      <c r="E261" s="55" t="s">
        <v>19</v>
      </c>
      <c r="F261" s="55" t="s">
        <v>20</v>
      </c>
      <c r="G261" s="55" t="s">
        <v>21</v>
      </c>
      <c r="H261" s="55" t="s">
        <v>22</v>
      </c>
      <c r="I261" s="55" t="s">
        <v>23</v>
      </c>
      <c r="J261" s="55" t="s">
        <v>24</v>
      </c>
      <c r="K261" s="56" t="s">
        <v>25</v>
      </c>
      <c r="L261" s="55" t="s">
        <v>26</v>
      </c>
      <c r="M261" s="55" t="s">
        <v>27</v>
      </c>
      <c r="N261" s="56" t="s">
        <v>21</v>
      </c>
      <c r="O261" s="57" t="s">
        <v>28</v>
      </c>
      <c r="P261" s="57" t="s">
        <v>29</v>
      </c>
      <c r="Q261" s="57" t="s">
        <v>30</v>
      </c>
      <c r="R261" s="57" t="s">
        <v>31</v>
      </c>
      <c r="S261" s="57" t="s">
        <v>32</v>
      </c>
      <c r="T261" s="57" t="s">
        <v>33</v>
      </c>
      <c r="U261" s="58" t="s">
        <v>34</v>
      </c>
      <c r="V261" s="57" t="s">
        <v>35</v>
      </c>
      <c r="W261" s="57" t="s">
        <v>36</v>
      </c>
    </row>
    <row r="262" spans="1:23">
      <c r="A262" s="60" t="s">
        <v>88</v>
      </c>
      <c r="B262" s="67" t="s">
        <v>89</v>
      </c>
      <c r="C262" s="68" t="s">
        <v>39</v>
      </c>
      <c r="D262" s="63">
        <v>45</v>
      </c>
      <c r="E262" s="63">
        <v>34</v>
      </c>
      <c r="F262" s="63">
        <v>38</v>
      </c>
      <c r="G262" s="63">
        <v>27</v>
      </c>
      <c r="H262" s="63">
        <v>36</v>
      </c>
      <c r="I262" s="63">
        <v>31</v>
      </c>
      <c r="J262" s="63">
        <v>38</v>
      </c>
      <c r="K262" s="63">
        <v>30</v>
      </c>
      <c r="L262" s="63">
        <v>35</v>
      </c>
      <c r="M262" s="63"/>
      <c r="N262" s="63"/>
      <c r="O262" s="64">
        <f>SUM(D262:N262)</f>
        <v>314</v>
      </c>
      <c r="P262" s="65">
        <f>COUNT(D262:N262)</f>
        <v>9</v>
      </c>
      <c r="Q262" s="64">
        <f>IF(P262&lt;9,0,SMALL(D262:N262,1))</f>
        <v>27</v>
      </c>
      <c r="R262" s="64">
        <f>IF(P262&lt;10,0,SMALL(D262:N262,2))</f>
        <v>0</v>
      </c>
      <c r="S262" s="64">
        <f>IF(P262&lt;11,0,SMALL(D262:N262,3))</f>
        <v>0</v>
      </c>
      <c r="T262" s="64">
        <f>IF(P262&lt;12,0,+SMALL(D262:N262,4))</f>
        <v>0</v>
      </c>
      <c r="U262" s="64">
        <f>IF(EXCLUS=4,O262-Q262-R262-S262-T262,IF(EXCLUS=3,O262-Q262-R262-S262,IF(EXCLUS=2,O262-Q262-R262,IF(EXCLUS=1,O262-Q262))))</f>
        <v>287</v>
      </c>
      <c r="V262" s="64">
        <f>+IF(+COUNT(D262:N262)&gt;0,RANK(U262,$U$262:$U$333,0),"")</f>
        <v>1</v>
      </c>
      <c r="W262" s="66">
        <f>IF(P262&gt;MAXCOMPET-1,1,"")</f>
        <v>1</v>
      </c>
    </row>
    <row r="263" spans="1:23">
      <c r="A263" s="60" t="s">
        <v>84</v>
      </c>
      <c r="B263" s="67" t="s">
        <v>85</v>
      </c>
      <c r="C263" s="68" t="s">
        <v>39</v>
      </c>
      <c r="D263" s="63">
        <v>35</v>
      </c>
      <c r="E263" s="63">
        <v>38</v>
      </c>
      <c r="F263" s="63">
        <v>34</v>
      </c>
      <c r="G263" s="63">
        <v>29</v>
      </c>
      <c r="H263" s="63">
        <v>30</v>
      </c>
      <c r="I263" s="63">
        <v>31</v>
      </c>
      <c r="J263" s="63">
        <v>27</v>
      </c>
      <c r="K263" s="63">
        <v>34</v>
      </c>
      <c r="L263" s="63">
        <v>29</v>
      </c>
      <c r="M263" s="63"/>
      <c r="N263" s="63"/>
      <c r="O263" s="64">
        <f>SUM(D263:N263)</f>
        <v>287</v>
      </c>
      <c r="P263" s="65">
        <f>COUNT(D263:N263)</f>
        <v>9</v>
      </c>
      <c r="Q263" s="64">
        <f>IF(P263&lt;9,0,SMALL(D263:N263,1))</f>
        <v>27</v>
      </c>
      <c r="R263" s="64">
        <f>IF(P263&lt;10,0,SMALL(D263:N263,2))</f>
        <v>0</v>
      </c>
      <c r="S263" s="64">
        <f>IF(P263&lt;11,0,SMALL(D263:N263,3))</f>
        <v>0</v>
      </c>
      <c r="T263" s="64">
        <f>IF(P263&lt;12,0,+SMALL(D263:N263,4))</f>
        <v>0</v>
      </c>
      <c r="U263" s="64">
        <f>IF(EXCLUS=4,O263-Q263-R263-S263-T263,IF(EXCLUS=3,O263-Q263-R263-S263,IF(EXCLUS=2,O263-Q263-R263,IF(EXCLUS=1,O263-Q263))))</f>
        <v>260</v>
      </c>
      <c r="V263" s="64">
        <f>+IF(+COUNT(D263:N263)&gt;0,RANK(U263,$U$262:$U$333,0),"")</f>
        <v>2</v>
      </c>
      <c r="W263" s="66">
        <f>IF(P263&gt;MAXCOMPET-1,1,"")</f>
        <v>1</v>
      </c>
    </row>
    <row r="264" spans="1:23">
      <c r="A264" s="60" t="s">
        <v>108</v>
      </c>
      <c r="B264" s="67" t="s">
        <v>109</v>
      </c>
      <c r="C264" s="68" t="s">
        <v>110</v>
      </c>
      <c r="D264" s="63">
        <v>27</v>
      </c>
      <c r="E264" s="63">
        <v>39</v>
      </c>
      <c r="F264" s="63">
        <v>17</v>
      </c>
      <c r="G264" s="63">
        <v>25</v>
      </c>
      <c r="H264" s="63">
        <v>40</v>
      </c>
      <c r="I264" s="63">
        <v>37</v>
      </c>
      <c r="J264" s="63">
        <v>33</v>
      </c>
      <c r="K264" s="63">
        <v>36</v>
      </c>
      <c r="L264" s="63"/>
      <c r="M264" s="63"/>
      <c r="N264" s="63"/>
      <c r="O264" s="64">
        <f>SUM(D264:N264)</f>
        <v>254</v>
      </c>
      <c r="P264" s="65">
        <f>COUNT(D264:N264)</f>
        <v>8</v>
      </c>
      <c r="Q264" s="64">
        <f>IF(P264&lt;9,0,SMALL(D264:N264,1))</f>
        <v>0</v>
      </c>
      <c r="R264" s="64">
        <f>IF(P264&lt;10,0,SMALL(D264:N264,2))</f>
        <v>0</v>
      </c>
      <c r="S264" s="64">
        <f>IF(P264&lt;11,0,SMALL(D264:N264,3))</f>
        <v>0</v>
      </c>
      <c r="T264" s="64">
        <f>IF(P264&lt;12,0,+SMALL(D264:N264,4))</f>
        <v>0</v>
      </c>
      <c r="U264" s="64">
        <f>IF(EXCLUS=4,O264-Q264-R264-S264-T264,IF(EXCLUS=3,O264-Q264-R264-S264,IF(EXCLUS=2,O264-Q264-R264,IF(EXCLUS=1,O264-Q264))))</f>
        <v>254</v>
      </c>
      <c r="V264" s="64">
        <f>+IF(+COUNT(D264:N264)&gt;0,RANK(U264,$U$262:$U$333,0),"")</f>
        <v>3</v>
      </c>
      <c r="W264" s="66">
        <f>IF(P264&gt;MAXCOMPET-1,1,"")</f>
        <v>1</v>
      </c>
    </row>
    <row r="265" spans="1:23">
      <c r="A265" s="60" t="s">
        <v>86</v>
      </c>
      <c r="B265" s="67" t="s">
        <v>87</v>
      </c>
      <c r="C265" s="68" t="s">
        <v>42</v>
      </c>
      <c r="D265" s="63">
        <v>26</v>
      </c>
      <c r="E265" s="63">
        <v>37</v>
      </c>
      <c r="F265" s="63">
        <v>35</v>
      </c>
      <c r="G265" s="63">
        <v>35</v>
      </c>
      <c r="H265" s="63"/>
      <c r="I265" s="63">
        <v>30</v>
      </c>
      <c r="J265" s="63">
        <v>29</v>
      </c>
      <c r="K265" s="63">
        <v>33</v>
      </c>
      <c r="L265" s="63">
        <v>29</v>
      </c>
      <c r="M265" s="63"/>
      <c r="N265" s="63"/>
      <c r="O265" s="64">
        <f>SUM(D265:N265)</f>
        <v>254</v>
      </c>
      <c r="P265" s="65">
        <f>COUNT(D265:N265)</f>
        <v>8</v>
      </c>
      <c r="Q265" s="64">
        <f>IF(P265&lt;9,0,SMALL(D265:N265,1))</f>
        <v>0</v>
      </c>
      <c r="R265" s="64">
        <f>IF(P265&lt;10,0,SMALL(D265:N265,2))</f>
        <v>0</v>
      </c>
      <c r="S265" s="64">
        <f>IF(P265&lt;11,0,SMALL(D265:N265,3))</f>
        <v>0</v>
      </c>
      <c r="T265" s="64">
        <f>IF(P265&lt;12,0,+SMALL(D265:N265,4))</f>
        <v>0</v>
      </c>
      <c r="U265" s="64">
        <f>IF(EXCLUS=4,O265-Q265-R265-S265-T265,IF(EXCLUS=3,O265-Q265-R265-S265,IF(EXCLUS=2,O265-Q265-R265,IF(EXCLUS=1,O265-Q265))))</f>
        <v>254</v>
      </c>
      <c r="V265" s="64">
        <f>+IF(+COUNT(D265:N265)&gt;0,RANK(U265,$U$262:$U$333,0),"")</f>
        <v>3</v>
      </c>
      <c r="W265" s="66">
        <f>IF(P265&gt;MAXCOMPET-1,1,"")</f>
        <v>1</v>
      </c>
    </row>
    <row r="266" spans="1:23">
      <c r="A266" s="60" t="s">
        <v>101</v>
      </c>
      <c r="B266" s="67" t="s">
        <v>102</v>
      </c>
      <c r="C266" s="68" t="s">
        <v>53</v>
      </c>
      <c r="D266" s="63">
        <v>34</v>
      </c>
      <c r="E266" s="63">
        <v>32</v>
      </c>
      <c r="F266" s="63">
        <v>29</v>
      </c>
      <c r="G266" s="63">
        <v>35</v>
      </c>
      <c r="H266" s="63"/>
      <c r="I266" s="63">
        <v>29</v>
      </c>
      <c r="J266" s="63">
        <v>28</v>
      </c>
      <c r="K266" s="63">
        <v>33</v>
      </c>
      <c r="L266" s="63">
        <v>33</v>
      </c>
      <c r="M266" s="63"/>
      <c r="N266" s="63"/>
      <c r="O266" s="64">
        <f>SUM(D266:N266)</f>
        <v>253</v>
      </c>
      <c r="P266" s="65">
        <f>COUNT(D266:N266)</f>
        <v>8</v>
      </c>
      <c r="Q266" s="64">
        <f>IF(P266&lt;9,0,SMALL(D266:N266,1))</f>
        <v>0</v>
      </c>
      <c r="R266" s="64">
        <f>IF(P266&lt;10,0,SMALL(D266:N266,2))</f>
        <v>0</v>
      </c>
      <c r="S266" s="64">
        <f>IF(P266&lt;11,0,SMALL(D266:N266,3))</f>
        <v>0</v>
      </c>
      <c r="T266" s="64">
        <f>IF(P266&lt;12,0,+SMALL(D266:N266,4))</f>
        <v>0</v>
      </c>
      <c r="U266" s="64">
        <f>IF(EXCLUS=4,O266-Q266-R266-S266-T266,IF(EXCLUS=3,O266-Q266-R266-S266,IF(EXCLUS=2,O266-Q266-R266,IF(EXCLUS=1,O266-Q266))))</f>
        <v>253</v>
      </c>
      <c r="V266" s="64">
        <f>+IF(+COUNT(D266:N266)&gt;0,RANK(U266,$U$262:$U$333,0),"")</f>
        <v>5</v>
      </c>
      <c r="W266" s="66">
        <f>IF(P266&gt;MAXCOMPET-1,1,"")</f>
        <v>1</v>
      </c>
    </row>
    <row r="267" spans="1:23">
      <c r="A267" s="60" t="s">
        <v>90</v>
      </c>
      <c r="B267" s="67" t="s">
        <v>91</v>
      </c>
      <c r="C267" s="68" t="s">
        <v>92</v>
      </c>
      <c r="D267" s="63">
        <v>32</v>
      </c>
      <c r="E267" s="63">
        <v>34</v>
      </c>
      <c r="F267" s="63">
        <v>28</v>
      </c>
      <c r="G267" s="63">
        <v>32</v>
      </c>
      <c r="H267" s="63">
        <v>33</v>
      </c>
      <c r="I267" s="63">
        <v>29</v>
      </c>
      <c r="J267" s="63">
        <v>31</v>
      </c>
      <c r="K267" s="63">
        <v>28</v>
      </c>
      <c r="L267" s="63">
        <v>28</v>
      </c>
      <c r="M267" s="63"/>
      <c r="N267" s="63"/>
      <c r="O267" s="64">
        <f>SUM(D267:N267)</f>
        <v>275</v>
      </c>
      <c r="P267" s="65">
        <f>COUNT(D267:N267)</f>
        <v>9</v>
      </c>
      <c r="Q267" s="64">
        <f>IF(P267&lt;9,0,SMALL(D267:N267,1))</f>
        <v>28</v>
      </c>
      <c r="R267" s="64">
        <f>IF(P267&lt;10,0,SMALL(D267:N267,2))</f>
        <v>0</v>
      </c>
      <c r="S267" s="64">
        <f>IF(P267&lt;11,0,SMALL(D267:N267,3))</f>
        <v>0</v>
      </c>
      <c r="T267" s="64">
        <f>IF(P267&lt;12,0,+SMALL(D267:N267,4))</f>
        <v>0</v>
      </c>
      <c r="U267" s="64">
        <f>IF(EXCLUS=4,O267-Q267-R267-S267-T267,IF(EXCLUS=3,O267-Q267-R267-S267,IF(EXCLUS=2,O267-Q267-R267,IF(EXCLUS=1,O267-Q267))))</f>
        <v>247</v>
      </c>
      <c r="V267" s="64">
        <f>+IF(+COUNT(D267:N267)&gt;0,RANK(U267,$U$262:$U$333,0),"")</f>
        <v>6</v>
      </c>
      <c r="W267" s="66">
        <f>IF(P267&gt;MAXCOMPET-1,1,"")</f>
        <v>1</v>
      </c>
    </row>
    <row r="268" spans="1:23">
      <c r="A268" s="60" t="s">
        <v>115</v>
      </c>
      <c r="B268" s="67" t="s">
        <v>116</v>
      </c>
      <c r="C268" s="68" t="s">
        <v>78</v>
      </c>
      <c r="D268" s="63">
        <v>30</v>
      </c>
      <c r="E268" s="63">
        <v>33</v>
      </c>
      <c r="F268" s="63">
        <v>22</v>
      </c>
      <c r="G268" s="63">
        <v>34</v>
      </c>
      <c r="H268" s="63"/>
      <c r="I268" s="63">
        <v>31</v>
      </c>
      <c r="J268" s="63">
        <v>35</v>
      </c>
      <c r="K268" s="63">
        <v>36</v>
      </c>
      <c r="L268" s="63">
        <v>23</v>
      </c>
      <c r="M268" s="63"/>
      <c r="N268" s="63"/>
      <c r="O268" s="64">
        <f>SUM(D268:N268)</f>
        <v>244</v>
      </c>
      <c r="P268" s="65">
        <f>COUNT(D268:N268)</f>
        <v>8</v>
      </c>
      <c r="Q268" s="64">
        <f>IF(P268&lt;9,0,SMALL(D268:N268,1))</f>
        <v>0</v>
      </c>
      <c r="R268" s="64">
        <f>IF(P268&lt;10,0,SMALL(D268:N268,2))</f>
        <v>0</v>
      </c>
      <c r="S268" s="64">
        <f>IF(P268&lt;11,0,SMALL(D268:N268,3))</f>
        <v>0</v>
      </c>
      <c r="T268" s="64">
        <f>IF(P268&lt;12,0,+SMALL(D268:N268,4))</f>
        <v>0</v>
      </c>
      <c r="U268" s="64">
        <f>IF(EXCLUS=4,O268-Q268-R268-S268-T268,IF(EXCLUS=3,O268-Q268-R268-S268,IF(EXCLUS=2,O268-Q268-R268,IF(EXCLUS=1,O268-Q268))))</f>
        <v>244</v>
      </c>
      <c r="V268" s="64">
        <f>+IF(+COUNT(D268:N268)&gt;0,RANK(U268,$U$262:$U$333,0),"")</f>
        <v>7</v>
      </c>
      <c r="W268" s="66">
        <f>IF(P268&gt;MAXCOMPET-1,1,"")</f>
        <v>1</v>
      </c>
    </row>
    <row r="269" spans="1:23">
      <c r="A269" s="60" t="s">
        <v>105</v>
      </c>
      <c r="B269" s="67" t="s">
        <v>106</v>
      </c>
      <c r="C269" s="68" t="s">
        <v>53</v>
      </c>
      <c r="D269" s="63">
        <v>32</v>
      </c>
      <c r="E269" s="63">
        <v>38</v>
      </c>
      <c r="F269" s="63">
        <v>19</v>
      </c>
      <c r="G269" s="63">
        <v>35</v>
      </c>
      <c r="H269" s="63"/>
      <c r="I269" s="63">
        <v>28</v>
      </c>
      <c r="J269" s="63">
        <v>28</v>
      </c>
      <c r="K269" s="63">
        <v>27</v>
      </c>
      <c r="L269" s="63">
        <v>31</v>
      </c>
      <c r="M269" s="63"/>
      <c r="N269" s="63"/>
      <c r="O269" s="64">
        <f>SUM(D269:N269)</f>
        <v>238</v>
      </c>
      <c r="P269" s="65">
        <f>COUNT(D269:N269)</f>
        <v>8</v>
      </c>
      <c r="Q269" s="64">
        <f>IF(P269&lt;9,0,SMALL(D269:N269,1))</f>
        <v>0</v>
      </c>
      <c r="R269" s="64">
        <f>IF(P269&lt;10,0,SMALL(D269:N269,2))</f>
        <v>0</v>
      </c>
      <c r="S269" s="64">
        <f>IF(P269&lt;11,0,SMALL(D269:N269,3))</f>
        <v>0</v>
      </c>
      <c r="T269" s="64">
        <f>IF(P269&lt;12,0,+SMALL(D269:N269,4))</f>
        <v>0</v>
      </c>
      <c r="U269" s="64">
        <f>IF(EXCLUS=4,O269-Q269-R269-S269-T269,IF(EXCLUS=3,O269-Q269-R269-S269,IF(EXCLUS=2,O269-Q269-R269,IF(EXCLUS=1,O269-Q269))))</f>
        <v>238</v>
      </c>
      <c r="V269" s="64">
        <f>+IF(+COUNT(D269:N269)&gt;0,RANK(U269,$U$262:$U$333,0),"")</f>
        <v>8</v>
      </c>
      <c r="W269" s="66">
        <f>IF(P269&gt;MAXCOMPET-1,1,"")</f>
        <v>1</v>
      </c>
    </row>
    <row r="270" spans="1:23">
      <c r="A270" s="60" t="s">
        <v>132</v>
      </c>
      <c r="B270" s="67" t="s">
        <v>133</v>
      </c>
      <c r="C270" s="68" t="s">
        <v>113</v>
      </c>
      <c r="D270" s="63">
        <v>35</v>
      </c>
      <c r="E270" s="63">
        <v>33</v>
      </c>
      <c r="F270" s="63">
        <v>18</v>
      </c>
      <c r="G270" s="63">
        <v>35</v>
      </c>
      <c r="H270" s="63"/>
      <c r="I270" s="63">
        <v>33</v>
      </c>
      <c r="J270" s="63">
        <v>27</v>
      </c>
      <c r="K270" s="63">
        <v>25</v>
      </c>
      <c r="L270" s="63">
        <v>28</v>
      </c>
      <c r="M270" s="63"/>
      <c r="N270" s="63"/>
      <c r="O270" s="64">
        <f>SUM(D270:N270)</f>
        <v>234</v>
      </c>
      <c r="P270" s="65">
        <f>COUNT(D270:N270)</f>
        <v>8</v>
      </c>
      <c r="Q270" s="64">
        <f>IF(P270&lt;9,0,SMALL(D270:N270,1))</f>
        <v>0</v>
      </c>
      <c r="R270" s="64">
        <f>IF(P270&lt;10,0,SMALL(D270:N270,2))</f>
        <v>0</v>
      </c>
      <c r="S270" s="64">
        <f>IF(P270&lt;11,0,SMALL(D270:N270,3))</f>
        <v>0</v>
      </c>
      <c r="T270" s="64">
        <f>IF(P270&lt;12,0,+SMALL(D270:N270,4))</f>
        <v>0</v>
      </c>
      <c r="U270" s="64">
        <f>IF(EXCLUS=4,O270-Q270-R270-S270-T270,IF(EXCLUS=3,O270-Q270-R270-S270,IF(EXCLUS=2,O270-Q270-R270,IF(EXCLUS=1,O270-Q270))))</f>
        <v>234</v>
      </c>
      <c r="V270" s="64">
        <f>+IF(+COUNT(D270:N270)&gt;0,RANK(U270,$U$262:$U$333,0),"")</f>
        <v>9</v>
      </c>
      <c r="W270" s="66">
        <f>IF(P270&gt;MAXCOMPET-1,1,"")</f>
        <v>1</v>
      </c>
    </row>
    <row r="271" spans="1:23">
      <c r="A271" s="60" t="s">
        <v>95</v>
      </c>
      <c r="B271" s="67" t="s">
        <v>96</v>
      </c>
      <c r="C271" s="68" t="s">
        <v>70</v>
      </c>
      <c r="D271" s="63">
        <v>33</v>
      </c>
      <c r="E271" s="63">
        <v>22</v>
      </c>
      <c r="F271" s="63"/>
      <c r="G271" s="63">
        <v>26</v>
      </c>
      <c r="H271" s="63">
        <v>31</v>
      </c>
      <c r="I271" s="63">
        <v>27</v>
      </c>
      <c r="J271" s="63">
        <v>34</v>
      </c>
      <c r="K271" s="63">
        <v>34</v>
      </c>
      <c r="L271" s="63">
        <v>26</v>
      </c>
      <c r="M271" s="63"/>
      <c r="N271" s="63"/>
      <c r="O271" s="64">
        <f>SUM(D271:N271)</f>
        <v>233</v>
      </c>
      <c r="P271" s="65">
        <f>COUNT(D271:N271)</f>
        <v>8</v>
      </c>
      <c r="Q271" s="64">
        <f>IF(P271&lt;9,0,SMALL(D271:N271,1))</f>
        <v>0</v>
      </c>
      <c r="R271" s="64">
        <f>IF(P271&lt;10,0,SMALL(D271:N271,2))</f>
        <v>0</v>
      </c>
      <c r="S271" s="64">
        <f>IF(P271&lt;11,0,SMALL(D271:N271,3))</f>
        <v>0</v>
      </c>
      <c r="T271" s="64">
        <f>IF(P271&lt;12,0,+SMALL(D271:N271,4))</f>
        <v>0</v>
      </c>
      <c r="U271" s="64">
        <f>IF(EXCLUS=4,O271-Q271-R271-S271-T271,IF(EXCLUS=3,O271-Q271-R271-S271,IF(EXCLUS=2,O271-Q271-R271,IF(EXCLUS=1,O271-Q271))))</f>
        <v>233</v>
      </c>
      <c r="V271" s="64">
        <f>+IF(+COUNT(D271:N271)&gt;0,RANK(U271,$U$262:$U$333,0),"")</f>
        <v>10</v>
      </c>
      <c r="W271" s="66">
        <f>IF(P271&gt;MAXCOMPET-1,1,"")</f>
        <v>1</v>
      </c>
    </row>
    <row r="272" spans="1:23">
      <c r="A272" s="60" t="s">
        <v>103</v>
      </c>
      <c r="B272" s="67" t="s">
        <v>104</v>
      </c>
      <c r="C272" s="68" t="s">
        <v>70</v>
      </c>
      <c r="D272" s="63">
        <v>29</v>
      </c>
      <c r="E272" s="63">
        <v>31</v>
      </c>
      <c r="F272" s="63">
        <v>31</v>
      </c>
      <c r="G272" s="63">
        <v>20</v>
      </c>
      <c r="H272" s="63">
        <v>23</v>
      </c>
      <c r="I272" s="63">
        <v>27</v>
      </c>
      <c r="J272" s="63">
        <v>30</v>
      </c>
      <c r="K272" s="63">
        <v>34</v>
      </c>
      <c r="L272" s="63">
        <v>25</v>
      </c>
      <c r="M272" s="63"/>
      <c r="N272" s="63"/>
      <c r="O272" s="64">
        <f>SUM(D272:N272)</f>
        <v>250</v>
      </c>
      <c r="P272" s="65">
        <f>COUNT(D272:N272)</f>
        <v>9</v>
      </c>
      <c r="Q272" s="64">
        <f>IF(P272&lt;9,0,SMALL(D272:N272,1))</f>
        <v>20</v>
      </c>
      <c r="R272" s="64">
        <f>IF(P272&lt;10,0,SMALL(D272:N272,2))</f>
        <v>0</v>
      </c>
      <c r="S272" s="64">
        <f>IF(P272&lt;11,0,SMALL(D272:N272,3))</f>
        <v>0</v>
      </c>
      <c r="T272" s="64">
        <f>IF(P272&lt;12,0,+SMALL(D272:N272,4))</f>
        <v>0</v>
      </c>
      <c r="U272" s="64">
        <f>IF(EXCLUS=4,O272-Q272-R272-S272-T272,IF(EXCLUS=3,O272-Q272-R272-S272,IF(EXCLUS=2,O272-Q272-R272,IF(EXCLUS=1,O272-Q272))))</f>
        <v>230</v>
      </c>
      <c r="V272" s="64">
        <f>+IF(+COUNT(D272:N272)&gt;0,RANK(U272,$U$262:$U$333,0),"")</f>
        <v>11</v>
      </c>
      <c r="W272" s="66">
        <f>IF(P272&gt;MAXCOMPET-1,1,"")</f>
        <v>1</v>
      </c>
    </row>
    <row r="273" spans="1:23">
      <c r="A273" s="60" t="s">
        <v>118</v>
      </c>
      <c r="B273" s="67" t="s">
        <v>98</v>
      </c>
      <c r="C273" s="68" t="s">
        <v>78</v>
      </c>
      <c r="D273" s="63">
        <v>27</v>
      </c>
      <c r="E273" s="63">
        <v>43</v>
      </c>
      <c r="F273" s="63">
        <v>32</v>
      </c>
      <c r="G273" s="63">
        <v>30</v>
      </c>
      <c r="H273" s="63"/>
      <c r="I273" s="63">
        <v>28</v>
      </c>
      <c r="J273" s="63"/>
      <c r="K273" s="63">
        <v>36</v>
      </c>
      <c r="L273" s="63">
        <v>33</v>
      </c>
      <c r="M273" s="63"/>
      <c r="N273" s="63"/>
      <c r="O273" s="64">
        <f>SUM(D273:N273)</f>
        <v>229</v>
      </c>
      <c r="P273" s="65">
        <f>COUNT(D273:N273)</f>
        <v>7</v>
      </c>
      <c r="Q273" s="64">
        <f>IF(P273&lt;9,0,SMALL(D273:N273,1))</f>
        <v>0</v>
      </c>
      <c r="R273" s="64">
        <f>IF(P273&lt;10,0,SMALL(D273:N273,2))</f>
        <v>0</v>
      </c>
      <c r="S273" s="64">
        <f>IF(P273&lt;11,0,SMALL(D273:N273,3))</f>
        <v>0</v>
      </c>
      <c r="T273" s="64">
        <f>IF(P273&lt;12,0,+SMALL(D273:N273,4))</f>
        <v>0</v>
      </c>
      <c r="U273" s="64">
        <f>IF(EXCLUS=4,O273-Q273-R273-S273-T273,IF(EXCLUS=3,O273-Q273-R273-S273,IF(EXCLUS=2,O273-Q273-R273,IF(EXCLUS=1,O273-Q273))))</f>
        <v>229</v>
      </c>
      <c r="V273" s="64">
        <f>+IF(+COUNT(D273:N273)&gt;0,RANK(U273,$U$262:$U$333,0),"")</f>
        <v>12</v>
      </c>
      <c r="W273" s="66" t="str">
        <f>IF(P273&gt;MAXCOMPET-1,1,"")</f>
        <v/>
      </c>
    </row>
    <row r="274" spans="1:23">
      <c r="A274" s="60" t="s">
        <v>122</v>
      </c>
      <c r="B274" s="67" t="s">
        <v>123</v>
      </c>
      <c r="C274" s="68" t="s">
        <v>47</v>
      </c>
      <c r="D274" s="63">
        <v>25</v>
      </c>
      <c r="E274" s="63">
        <v>35</v>
      </c>
      <c r="F274" s="63">
        <v>28</v>
      </c>
      <c r="G274" s="63">
        <v>27</v>
      </c>
      <c r="H274" s="63"/>
      <c r="I274" s="63">
        <v>29</v>
      </c>
      <c r="J274" s="63">
        <v>27</v>
      </c>
      <c r="K274" s="63">
        <v>32</v>
      </c>
      <c r="L274" s="63">
        <v>26</v>
      </c>
      <c r="M274" s="63"/>
      <c r="N274" s="63"/>
      <c r="O274" s="64">
        <f>SUM(D274:N274)</f>
        <v>229</v>
      </c>
      <c r="P274" s="65">
        <f>COUNT(D274:N274)</f>
        <v>8</v>
      </c>
      <c r="Q274" s="64">
        <f>IF(P274&lt;9,0,SMALL(D274:N274,1))</f>
        <v>0</v>
      </c>
      <c r="R274" s="64">
        <f>IF(P274&lt;10,0,SMALL(D274:N274,2))</f>
        <v>0</v>
      </c>
      <c r="S274" s="64">
        <f>IF(P274&lt;11,0,SMALL(D274:N274,3))</f>
        <v>0</v>
      </c>
      <c r="T274" s="64">
        <f>IF(P274&lt;12,0,+SMALL(D274:N274,4))</f>
        <v>0</v>
      </c>
      <c r="U274" s="64">
        <f>IF(EXCLUS=4,O274-Q274-R274-S274-T274,IF(EXCLUS=3,O274-Q274-R274-S274,IF(EXCLUS=2,O274-Q274-R274,IF(EXCLUS=1,O274-Q274))))</f>
        <v>229</v>
      </c>
      <c r="V274" s="64">
        <f>+IF(+COUNT(D274:N274)&gt;0,RANK(U274,$U$262:$U$333,0),"")</f>
        <v>12</v>
      </c>
      <c r="W274" s="66">
        <f>IF(P274&gt;MAXCOMPET-1,1,"")</f>
        <v>1</v>
      </c>
    </row>
    <row r="275" spans="1:23">
      <c r="A275" s="60" t="s">
        <v>119</v>
      </c>
      <c r="B275" s="67" t="s">
        <v>91</v>
      </c>
      <c r="C275" s="68" t="s">
        <v>39</v>
      </c>
      <c r="D275" s="63">
        <v>25</v>
      </c>
      <c r="E275" s="63"/>
      <c r="F275" s="63">
        <v>29</v>
      </c>
      <c r="G275" s="63">
        <v>23</v>
      </c>
      <c r="H275" s="63">
        <v>33</v>
      </c>
      <c r="I275" s="63">
        <v>28</v>
      </c>
      <c r="J275" s="63">
        <v>22</v>
      </c>
      <c r="K275" s="63">
        <v>37</v>
      </c>
      <c r="L275" s="63">
        <v>29</v>
      </c>
      <c r="M275" s="63"/>
      <c r="N275" s="63"/>
      <c r="O275" s="64">
        <f>SUM(D275:N275)</f>
        <v>226</v>
      </c>
      <c r="P275" s="65">
        <f>COUNT(D275:N275)</f>
        <v>8</v>
      </c>
      <c r="Q275" s="64">
        <f>IF(P275&lt;9,0,SMALL(D275:N275,1))</f>
        <v>0</v>
      </c>
      <c r="R275" s="64">
        <f>IF(P275&lt;10,0,SMALL(D275:N275,2))</f>
        <v>0</v>
      </c>
      <c r="S275" s="64">
        <f>IF(P275&lt;11,0,SMALL(D275:N275,3))</f>
        <v>0</v>
      </c>
      <c r="T275" s="64">
        <f>IF(P275&lt;12,0,+SMALL(D275:N275,4))</f>
        <v>0</v>
      </c>
      <c r="U275" s="64">
        <f>IF(EXCLUS=4,O275-Q275-R275-S275-T275,IF(EXCLUS=3,O275-Q275-R275-S275,IF(EXCLUS=2,O275-Q275-R275,IF(EXCLUS=1,O275-Q275))))</f>
        <v>226</v>
      </c>
      <c r="V275" s="64">
        <f>+IF(+COUNT(D275:N275)&gt;0,RANK(U275,$U$262:$U$333,0),"")</f>
        <v>14</v>
      </c>
      <c r="W275" s="66">
        <f>IF(P275&gt;MAXCOMPET-1,1,"")</f>
        <v>1</v>
      </c>
    </row>
    <row r="276" spans="1:23">
      <c r="A276" s="60" t="s">
        <v>114</v>
      </c>
      <c r="B276" s="67" t="s">
        <v>49</v>
      </c>
      <c r="C276" s="68" t="s">
        <v>70</v>
      </c>
      <c r="D276" s="63"/>
      <c r="E276" s="63">
        <v>25</v>
      </c>
      <c r="F276" s="63">
        <v>36</v>
      </c>
      <c r="G276" s="63">
        <v>38</v>
      </c>
      <c r="H276" s="63">
        <v>36</v>
      </c>
      <c r="I276" s="63">
        <v>28</v>
      </c>
      <c r="J276" s="63">
        <v>31</v>
      </c>
      <c r="K276" s="63"/>
      <c r="L276" s="63">
        <v>32</v>
      </c>
      <c r="M276" s="63"/>
      <c r="N276" s="63"/>
      <c r="O276" s="64">
        <f>SUM(D276:N276)</f>
        <v>226</v>
      </c>
      <c r="P276" s="65">
        <f>COUNT(D276:N276)</f>
        <v>7</v>
      </c>
      <c r="Q276" s="64">
        <f>IF(P276&lt;9,0,SMALL(D276:N276,1))</f>
        <v>0</v>
      </c>
      <c r="R276" s="64">
        <f>IF(P276&lt;10,0,SMALL(D276:N276,2))</f>
        <v>0</v>
      </c>
      <c r="S276" s="64">
        <f>IF(P276&lt;11,0,SMALL(D276:N276,3))</f>
        <v>0</v>
      </c>
      <c r="T276" s="64">
        <f>IF(P276&lt;12,0,+SMALL(D276:N276,4))</f>
        <v>0</v>
      </c>
      <c r="U276" s="64">
        <f>IF(EXCLUS=4,O276-Q276-R276-S276-T276,IF(EXCLUS=3,O276-Q276-R276-S276,IF(EXCLUS=2,O276-Q276-R276,IF(EXCLUS=1,O276-Q276))))</f>
        <v>226</v>
      </c>
      <c r="V276" s="64">
        <f>+IF(+COUNT(D276:N276)&gt;0,RANK(U276,$U$262:$U$333,0),"")</f>
        <v>14</v>
      </c>
      <c r="W276" s="66" t="str">
        <f>IF(P276&gt;MAXCOMPET-1,1,"")</f>
        <v/>
      </c>
    </row>
    <row r="277" spans="1:23">
      <c r="A277" s="60" t="s">
        <v>99</v>
      </c>
      <c r="B277" s="67" t="s">
        <v>100</v>
      </c>
      <c r="C277" s="68" t="s">
        <v>42</v>
      </c>
      <c r="D277" s="63">
        <v>31</v>
      </c>
      <c r="E277" s="63">
        <v>33</v>
      </c>
      <c r="F277" s="63">
        <v>27</v>
      </c>
      <c r="G277" s="63">
        <v>34</v>
      </c>
      <c r="H277" s="63"/>
      <c r="I277" s="63">
        <v>34</v>
      </c>
      <c r="J277" s="63">
        <v>34</v>
      </c>
      <c r="K277" s="63">
        <v>28</v>
      </c>
      <c r="L277" s="63"/>
      <c r="M277" s="63"/>
      <c r="N277" s="63"/>
      <c r="O277" s="64">
        <f>SUM(D277:N277)</f>
        <v>221</v>
      </c>
      <c r="P277" s="65">
        <f>COUNT(D277:N277)</f>
        <v>7</v>
      </c>
      <c r="Q277" s="64">
        <f>IF(P277&lt;9,0,SMALL(D277:N277,1))</f>
        <v>0</v>
      </c>
      <c r="R277" s="64">
        <f>IF(P277&lt;10,0,SMALL(D277:N277,2))</f>
        <v>0</v>
      </c>
      <c r="S277" s="64">
        <f>IF(P277&lt;11,0,SMALL(D277:N277,3))</f>
        <v>0</v>
      </c>
      <c r="T277" s="64">
        <f>IF(P277&lt;12,0,+SMALL(D277:N277,4))</f>
        <v>0</v>
      </c>
      <c r="U277" s="64">
        <f>IF(EXCLUS=4,O277-Q277-R277-S277-T277,IF(EXCLUS=3,O277-Q277-R277-S277,IF(EXCLUS=2,O277-Q277-R277,IF(EXCLUS=1,O277-Q277))))</f>
        <v>221</v>
      </c>
      <c r="V277" s="64">
        <f>+IF(+COUNT(D277:N277)&gt;0,RANK(U277,$U$262:$U$333,0),"")</f>
        <v>16</v>
      </c>
      <c r="W277" s="66" t="str">
        <f>IF(P277&gt;MAXCOMPET-1,1,"")</f>
        <v/>
      </c>
    </row>
    <row r="278" spans="1:23">
      <c r="A278" s="60" t="s">
        <v>129</v>
      </c>
      <c r="B278" s="67" t="s">
        <v>130</v>
      </c>
      <c r="C278" s="68" t="s">
        <v>42</v>
      </c>
      <c r="D278" s="63">
        <v>32</v>
      </c>
      <c r="E278" s="63">
        <v>33</v>
      </c>
      <c r="F278" s="63">
        <v>28</v>
      </c>
      <c r="G278" s="63">
        <v>36</v>
      </c>
      <c r="H278" s="63"/>
      <c r="I278" s="63">
        <v>28</v>
      </c>
      <c r="J278" s="63">
        <v>31</v>
      </c>
      <c r="K278" s="63"/>
      <c r="L278" s="63">
        <v>31</v>
      </c>
      <c r="M278" s="63"/>
      <c r="N278" s="63"/>
      <c r="O278" s="64">
        <f>SUM(D278:N278)</f>
        <v>219</v>
      </c>
      <c r="P278" s="65">
        <f>COUNT(D278:N278)</f>
        <v>7</v>
      </c>
      <c r="Q278" s="64">
        <f>IF(P278&lt;9,0,SMALL(D278:N278,1))</f>
        <v>0</v>
      </c>
      <c r="R278" s="64">
        <f>IF(P278&lt;10,0,SMALL(D278:N278,2))</f>
        <v>0</v>
      </c>
      <c r="S278" s="64">
        <f>IF(P278&lt;11,0,SMALL(D278:N278,3))</f>
        <v>0</v>
      </c>
      <c r="T278" s="64">
        <f>IF(P278&lt;12,0,+SMALL(D278:N278,4))</f>
        <v>0</v>
      </c>
      <c r="U278" s="64">
        <f>IF(EXCLUS=4,O278-Q278-R278-S278-T278,IF(EXCLUS=3,O278-Q278-R278-S278,IF(EXCLUS=2,O278-Q278-R278,IF(EXCLUS=1,O278-Q278))))</f>
        <v>219</v>
      </c>
      <c r="V278" s="64">
        <f>+IF(+COUNT(D278:N278)&gt;0,RANK(U278,$U$262:$U$333,0),"")</f>
        <v>17</v>
      </c>
      <c r="W278" s="66" t="str">
        <f>IF(P278&gt;MAXCOMPET-1,1,"")</f>
        <v/>
      </c>
    </row>
    <row r="279" spans="1:23">
      <c r="A279" s="60" t="s">
        <v>97</v>
      </c>
      <c r="B279" s="67" t="s">
        <v>98</v>
      </c>
      <c r="C279" s="68" t="s">
        <v>70</v>
      </c>
      <c r="D279" s="63">
        <v>28</v>
      </c>
      <c r="E279" s="63">
        <v>28</v>
      </c>
      <c r="F279" s="63">
        <v>22</v>
      </c>
      <c r="G279" s="63">
        <v>27</v>
      </c>
      <c r="H279" s="63">
        <v>25</v>
      </c>
      <c r="I279" s="63"/>
      <c r="J279" s="63">
        <v>26</v>
      </c>
      <c r="K279" s="63">
        <v>35</v>
      </c>
      <c r="L279" s="63">
        <v>27</v>
      </c>
      <c r="M279" s="63"/>
      <c r="N279" s="63"/>
      <c r="O279" s="64">
        <f>SUM(D279:N279)</f>
        <v>218</v>
      </c>
      <c r="P279" s="65">
        <f>COUNT(D279:N279)</f>
        <v>8</v>
      </c>
      <c r="Q279" s="64">
        <f>IF(P279&lt;9,0,SMALL(D279:N279,1))</f>
        <v>0</v>
      </c>
      <c r="R279" s="64">
        <f>IF(P279&lt;10,0,SMALL(D279:N279,2))</f>
        <v>0</v>
      </c>
      <c r="S279" s="64">
        <f>IF(P279&lt;11,0,SMALL(D279:N279,3))</f>
        <v>0</v>
      </c>
      <c r="T279" s="64">
        <f>IF(P279&lt;12,0,+SMALL(D279:N279,4))</f>
        <v>0</v>
      </c>
      <c r="U279" s="64">
        <f>IF(EXCLUS=4,O279-Q279-R279-S279-T279,IF(EXCLUS=3,O279-Q279-R279-S279,IF(EXCLUS=2,O279-Q279-R279,IF(EXCLUS=1,O279-Q279))))</f>
        <v>218</v>
      </c>
      <c r="V279" s="64">
        <f>+IF(+COUNT(D279:N279)&gt;0,RANK(U279,$U$262:$U$333,0),"")</f>
        <v>18</v>
      </c>
      <c r="W279" s="66">
        <f>IF(P279&gt;MAXCOMPET-1,1,"")</f>
        <v>1</v>
      </c>
    </row>
    <row r="280" spans="1:23">
      <c r="A280" s="60" t="s">
        <v>143</v>
      </c>
      <c r="B280" s="67" t="s">
        <v>144</v>
      </c>
      <c r="C280" s="68" t="s">
        <v>47</v>
      </c>
      <c r="D280" s="63">
        <v>23</v>
      </c>
      <c r="E280" s="63">
        <v>25</v>
      </c>
      <c r="F280" s="63">
        <v>23</v>
      </c>
      <c r="G280" s="63">
        <v>24</v>
      </c>
      <c r="H280" s="63"/>
      <c r="I280" s="63">
        <v>26</v>
      </c>
      <c r="J280" s="63">
        <v>32</v>
      </c>
      <c r="K280" s="63">
        <v>30</v>
      </c>
      <c r="L280" s="63">
        <v>32</v>
      </c>
      <c r="M280" s="63"/>
      <c r="N280" s="63"/>
      <c r="O280" s="64">
        <f>SUM(D280:N280)</f>
        <v>215</v>
      </c>
      <c r="P280" s="65">
        <f>COUNT(D280:N280)</f>
        <v>8</v>
      </c>
      <c r="Q280" s="64">
        <f>IF(P280&lt;9,0,SMALL(D280:N280,1))</f>
        <v>0</v>
      </c>
      <c r="R280" s="64">
        <f>IF(P280&lt;10,0,SMALL(D280:N280,2))</f>
        <v>0</v>
      </c>
      <c r="S280" s="64">
        <f>IF(P280&lt;11,0,SMALL(D280:N280,3))</f>
        <v>0</v>
      </c>
      <c r="T280" s="64">
        <f>IF(P280&lt;12,0,+SMALL(D280:N280,4))</f>
        <v>0</v>
      </c>
      <c r="U280" s="64">
        <f>IF(EXCLUS=4,O280-Q280-R280-S280-T280,IF(EXCLUS=3,O280-Q280-R280-S280,IF(EXCLUS=2,O280-Q280-R280,IF(EXCLUS=1,O280-Q280))))</f>
        <v>215</v>
      </c>
      <c r="V280" s="64">
        <f>+IF(+COUNT(D280:N280)&gt;0,RANK(U280,$U$262:$U$333,0),"")</f>
        <v>19</v>
      </c>
      <c r="W280" s="66">
        <f>IF(P280&gt;MAXCOMPET-1,1,"")</f>
        <v>1</v>
      </c>
    </row>
    <row r="281" spans="1:23">
      <c r="A281" s="60" t="s">
        <v>93</v>
      </c>
      <c r="B281" s="67" t="s">
        <v>94</v>
      </c>
      <c r="C281" s="68" t="s">
        <v>78</v>
      </c>
      <c r="D281" s="63">
        <v>30</v>
      </c>
      <c r="E281" s="63">
        <v>36</v>
      </c>
      <c r="F281" s="63">
        <v>26</v>
      </c>
      <c r="G281" s="63">
        <v>33</v>
      </c>
      <c r="H281" s="63"/>
      <c r="I281" s="63"/>
      <c r="J281" s="63">
        <v>26</v>
      </c>
      <c r="K281" s="63">
        <v>32</v>
      </c>
      <c r="L281" s="63">
        <v>32</v>
      </c>
      <c r="M281" s="63"/>
      <c r="N281" s="63"/>
      <c r="O281" s="64">
        <f>SUM(D281:N281)</f>
        <v>215</v>
      </c>
      <c r="P281" s="65">
        <f>COUNT(D281:N281)</f>
        <v>7</v>
      </c>
      <c r="Q281" s="64">
        <f>IF(P281&lt;9,0,SMALL(D281:N281,1))</f>
        <v>0</v>
      </c>
      <c r="R281" s="64">
        <f>IF(P281&lt;10,0,SMALL(D281:N281,2))</f>
        <v>0</v>
      </c>
      <c r="S281" s="64">
        <f>IF(P281&lt;11,0,SMALL(D281:N281,3))</f>
        <v>0</v>
      </c>
      <c r="T281" s="64">
        <f>IF(P281&lt;12,0,+SMALL(D281:N281,4))</f>
        <v>0</v>
      </c>
      <c r="U281" s="64">
        <f>IF(EXCLUS=4,O281-Q281-R281-S281-T281,IF(EXCLUS=3,O281-Q281-R281-S281,IF(EXCLUS=2,O281-Q281-R281,IF(EXCLUS=1,O281-Q281))))</f>
        <v>215</v>
      </c>
      <c r="V281" s="64">
        <f>+IF(+COUNT(D281:N281)&gt;0,RANK(U281,$U$262:$U$333,0),"")</f>
        <v>19</v>
      </c>
      <c r="W281" s="66" t="str">
        <f>IF(P281&gt;MAXCOMPET-1,1,"")</f>
        <v/>
      </c>
    </row>
    <row r="282" spans="1:23">
      <c r="A282" s="60" t="s">
        <v>131</v>
      </c>
      <c r="B282" s="67" t="s">
        <v>98</v>
      </c>
      <c r="C282" s="68" t="s">
        <v>78</v>
      </c>
      <c r="D282" s="63">
        <v>30</v>
      </c>
      <c r="E282" s="63">
        <v>32</v>
      </c>
      <c r="F282" s="63">
        <v>27</v>
      </c>
      <c r="G282" s="63"/>
      <c r="H282" s="63"/>
      <c r="I282" s="63">
        <v>25</v>
      </c>
      <c r="J282" s="63">
        <v>25</v>
      </c>
      <c r="K282" s="63">
        <v>41</v>
      </c>
      <c r="L282" s="63">
        <v>35</v>
      </c>
      <c r="M282" s="63"/>
      <c r="N282" s="63"/>
      <c r="O282" s="64">
        <f>SUM(D282:N282)</f>
        <v>215</v>
      </c>
      <c r="P282" s="65">
        <f>COUNT(D282:N282)</f>
        <v>7</v>
      </c>
      <c r="Q282" s="64">
        <f>IF(P282&lt;9,0,SMALL(D282:N282,1))</f>
        <v>0</v>
      </c>
      <c r="R282" s="64">
        <f>IF(P282&lt;10,0,SMALL(D282:N282,2))</f>
        <v>0</v>
      </c>
      <c r="S282" s="64">
        <f>IF(P282&lt;11,0,SMALL(D282:N282,3))</f>
        <v>0</v>
      </c>
      <c r="T282" s="64">
        <f>IF(P282&lt;12,0,+SMALL(D282:N282,4))</f>
        <v>0</v>
      </c>
      <c r="U282" s="64">
        <f>IF(EXCLUS=4,O282-Q282-R282-S282-T282,IF(EXCLUS=3,O282-Q282-R282-S282,IF(EXCLUS=2,O282-Q282-R282,IF(EXCLUS=1,O282-Q282))))</f>
        <v>215</v>
      </c>
      <c r="V282" s="64">
        <f>+IF(+COUNT(D282:N282)&gt;0,RANK(U282,$U$262:$U$333,0),"")</f>
        <v>19</v>
      </c>
      <c r="W282" s="66" t="str">
        <f>IF(P282&gt;MAXCOMPET-1,1,"")</f>
        <v/>
      </c>
    </row>
    <row r="283" spans="1:23">
      <c r="A283" s="60" t="s">
        <v>111</v>
      </c>
      <c r="B283" s="67" t="s">
        <v>112</v>
      </c>
      <c r="C283" s="68" t="s">
        <v>113</v>
      </c>
      <c r="D283" s="63">
        <v>23</v>
      </c>
      <c r="E283" s="63">
        <v>35</v>
      </c>
      <c r="F283" s="63">
        <v>25</v>
      </c>
      <c r="G283" s="63">
        <v>34</v>
      </c>
      <c r="H283" s="63"/>
      <c r="I283" s="63"/>
      <c r="J283" s="63">
        <v>32</v>
      </c>
      <c r="K283" s="63">
        <v>35</v>
      </c>
      <c r="L283" s="63">
        <v>27</v>
      </c>
      <c r="M283" s="63"/>
      <c r="N283" s="63"/>
      <c r="O283" s="64">
        <f>SUM(D283:N283)</f>
        <v>211</v>
      </c>
      <c r="P283" s="65">
        <f>COUNT(D283:N283)</f>
        <v>7</v>
      </c>
      <c r="Q283" s="64">
        <f>IF(P283&lt;9,0,SMALL(D283:N283,1))</f>
        <v>0</v>
      </c>
      <c r="R283" s="64">
        <f>IF(P283&lt;10,0,SMALL(D283:N283,2))</f>
        <v>0</v>
      </c>
      <c r="S283" s="64">
        <f>IF(P283&lt;11,0,SMALL(D283:N283,3))</f>
        <v>0</v>
      </c>
      <c r="T283" s="64">
        <f>IF(P283&lt;12,0,+SMALL(D283:N283,4))</f>
        <v>0</v>
      </c>
      <c r="U283" s="64">
        <f>IF(EXCLUS=4,O283-Q283-R283-S283-T283,IF(EXCLUS=3,O283-Q283-R283-S283,IF(EXCLUS=2,O283-Q283-R283,IF(EXCLUS=1,O283-Q283))))</f>
        <v>211</v>
      </c>
      <c r="V283" s="64">
        <f>+IF(+COUNT(D283:N283)&gt;0,RANK(U283,$U$262:$U$333,0),"")</f>
        <v>22</v>
      </c>
      <c r="W283" s="66" t="str">
        <f>IF(P283&gt;MAXCOMPET-1,1,"")</f>
        <v/>
      </c>
    </row>
    <row r="284" spans="1:23">
      <c r="A284" s="60" t="s">
        <v>127</v>
      </c>
      <c r="B284" s="67" t="s">
        <v>128</v>
      </c>
      <c r="C284" s="68" t="s">
        <v>42</v>
      </c>
      <c r="D284" s="63">
        <v>32</v>
      </c>
      <c r="E284" s="63">
        <v>20</v>
      </c>
      <c r="F284" s="63">
        <v>29</v>
      </c>
      <c r="G284" s="63">
        <v>24</v>
      </c>
      <c r="H284" s="63"/>
      <c r="I284" s="63">
        <v>21</v>
      </c>
      <c r="J284" s="63">
        <v>24</v>
      </c>
      <c r="K284" s="63">
        <v>34</v>
      </c>
      <c r="L284" s="63">
        <v>24</v>
      </c>
      <c r="M284" s="63"/>
      <c r="N284" s="63"/>
      <c r="O284" s="64">
        <f>SUM(D284:N284)</f>
        <v>208</v>
      </c>
      <c r="P284" s="65">
        <f>COUNT(D284:N284)</f>
        <v>8</v>
      </c>
      <c r="Q284" s="64">
        <f>IF(P284&lt;9,0,SMALL(D284:N284,1))</f>
        <v>0</v>
      </c>
      <c r="R284" s="64">
        <f>IF(P284&lt;10,0,SMALL(D284:N284,2))</f>
        <v>0</v>
      </c>
      <c r="S284" s="64">
        <f>IF(P284&lt;11,0,SMALL(D284:N284,3))</f>
        <v>0</v>
      </c>
      <c r="T284" s="64">
        <f>IF(P284&lt;12,0,+SMALL(D284:N284,4))</f>
        <v>0</v>
      </c>
      <c r="U284" s="64">
        <f>IF(EXCLUS=4,O284-Q284-R284-S284-T284,IF(EXCLUS=3,O284-Q284-R284-S284,IF(EXCLUS=2,O284-Q284-R284,IF(EXCLUS=1,O284-Q284))))</f>
        <v>208</v>
      </c>
      <c r="V284" s="64">
        <f>+IF(+COUNT(D284:N284)&gt;0,RANK(U284,$U$262:$U$333,0),"")</f>
        <v>23</v>
      </c>
      <c r="W284" s="66">
        <f>IF(P284&gt;MAXCOMPET-1,1,"")</f>
        <v>1</v>
      </c>
    </row>
    <row r="285" spans="1:23">
      <c r="A285" s="60" t="s">
        <v>120</v>
      </c>
      <c r="B285" s="67" t="s">
        <v>91</v>
      </c>
      <c r="C285" s="68" t="s">
        <v>42</v>
      </c>
      <c r="D285" s="63">
        <v>41</v>
      </c>
      <c r="E285" s="63">
        <v>30</v>
      </c>
      <c r="F285" s="63"/>
      <c r="G285" s="63">
        <v>37</v>
      </c>
      <c r="H285" s="63"/>
      <c r="I285" s="63">
        <v>33</v>
      </c>
      <c r="J285" s="63"/>
      <c r="K285" s="63">
        <v>31</v>
      </c>
      <c r="L285" s="63">
        <v>20</v>
      </c>
      <c r="M285" s="63"/>
      <c r="N285" s="63"/>
      <c r="O285" s="64">
        <f>SUM(D285:N285)</f>
        <v>192</v>
      </c>
      <c r="P285" s="65">
        <f>COUNT(D285:N285)</f>
        <v>6</v>
      </c>
      <c r="Q285" s="64">
        <f>IF(P285&lt;9,0,SMALL(D285:N285,1))</f>
        <v>0</v>
      </c>
      <c r="R285" s="64">
        <f>IF(P285&lt;10,0,SMALL(D285:N285,2))</f>
        <v>0</v>
      </c>
      <c r="S285" s="64">
        <f>IF(P285&lt;11,0,SMALL(D285:N285,3))</f>
        <v>0</v>
      </c>
      <c r="T285" s="64">
        <f>IF(P285&lt;12,0,+SMALL(D285:N285,4))</f>
        <v>0</v>
      </c>
      <c r="U285" s="64">
        <f>IF(EXCLUS=4,O285-Q285-R285-S285-T285,IF(EXCLUS=3,O285-Q285-R285-S285,IF(EXCLUS=2,O285-Q285-R285,IF(EXCLUS=1,O285-Q285))))</f>
        <v>192</v>
      </c>
      <c r="V285" s="64">
        <f>+IF(+COUNT(D285:N285)&gt;0,RANK(U285,$U$262:$U$333,0),"")</f>
        <v>24</v>
      </c>
      <c r="W285" s="66" t="str">
        <f>IF(P285&gt;MAXCOMPET-1,1,"")</f>
        <v/>
      </c>
    </row>
    <row r="286" spans="1:23">
      <c r="A286" s="60" t="s">
        <v>117</v>
      </c>
      <c r="B286" s="67" t="s">
        <v>106</v>
      </c>
      <c r="C286" s="68" t="s">
        <v>47</v>
      </c>
      <c r="D286" s="63"/>
      <c r="E286" s="63">
        <v>27</v>
      </c>
      <c r="F286" s="63">
        <v>28</v>
      </c>
      <c r="G286" s="63"/>
      <c r="H286" s="63"/>
      <c r="I286" s="63">
        <v>25</v>
      </c>
      <c r="J286" s="63">
        <v>41</v>
      </c>
      <c r="K286" s="63">
        <v>33</v>
      </c>
      <c r="L286" s="63">
        <v>33</v>
      </c>
      <c r="M286" s="63"/>
      <c r="N286" s="63"/>
      <c r="O286" s="64">
        <f>SUM(D286:N286)</f>
        <v>187</v>
      </c>
      <c r="P286" s="65">
        <f>COUNT(D286:N286)</f>
        <v>6</v>
      </c>
      <c r="Q286" s="64">
        <f>IF(P286&lt;9,0,SMALL(D286:N286,1))</f>
        <v>0</v>
      </c>
      <c r="R286" s="64">
        <f>IF(P286&lt;10,0,SMALL(D286:N286,2))</f>
        <v>0</v>
      </c>
      <c r="S286" s="64">
        <f>IF(P286&lt;11,0,SMALL(D286:N286,3))</f>
        <v>0</v>
      </c>
      <c r="T286" s="64">
        <f>IF(P286&lt;12,0,+SMALL(D286:N286,4))</f>
        <v>0</v>
      </c>
      <c r="U286" s="64">
        <f>IF(EXCLUS=4,O286-Q286-R286-S286-T286,IF(EXCLUS=3,O286-Q286-R286-S286,IF(EXCLUS=2,O286-Q286-R286,IF(EXCLUS=1,O286-Q286))))</f>
        <v>187</v>
      </c>
      <c r="V286" s="64">
        <f>+IF(+COUNT(D286:N286)&gt;0,RANK(U286,$U$262:$U$333,0),"")</f>
        <v>25</v>
      </c>
      <c r="W286" s="66" t="str">
        <f>IF(P286&gt;MAXCOMPET-1,1,"")</f>
        <v/>
      </c>
    </row>
    <row r="287" spans="1:23">
      <c r="A287" s="60" t="s">
        <v>154</v>
      </c>
      <c r="B287" s="67" t="s">
        <v>116</v>
      </c>
      <c r="C287" s="68" t="s">
        <v>65</v>
      </c>
      <c r="D287" s="63"/>
      <c r="E287" s="63">
        <v>31</v>
      </c>
      <c r="F287" s="63">
        <v>25</v>
      </c>
      <c r="G287" s="63">
        <v>26</v>
      </c>
      <c r="H287" s="63">
        <v>21</v>
      </c>
      <c r="I287" s="63">
        <v>21</v>
      </c>
      <c r="J287" s="63"/>
      <c r="K287" s="63">
        <v>26</v>
      </c>
      <c r="L287" s="63">
        <v>34</v>
      </c>
      <c r="M287" s="63"/>
      <c r="N287" s="63"/>
      <c r="O287" s="64">
        <f>SUM(D287:N287)</f>
        <v>184</v>
      </c>
      <c r="P287" s="65">
        <f>COUNT(D287:N287)</f>
        <v>7</v>
      </c>
      <c r="Q287" s="64">
        <f>IF(P287&lt;9,0,SMALL(D287:N287,1))</f>
        <v>0</v>
      </c>
      <c r="R287" s="64">
        <f>IF(P287&lt;10,0,SMALL(D287:N287,2))</f>
        <v>0</v>
      </c>
      <c r="S287" s="64">
        <f>IF(P287&lt;11,0,SMALL(D287:N287,3))</f>
        <v>0</v>
      </c>
      <c r="T287" s="64">
        <f>IF(P287&lt;12,0,+SMALL(D287:N287,4))</f>
        <v>0</v>
      </c>
      <c r="U287" s="64">
        <f>IF(EXCLUS=4,O287-Q287-R287-S287-T287,IF(EXCLUS=3,O287-Q287-R287-S287,IF(EXCLUS=2,O287-Q287-R287,IF(EXCLUS=1,O287-Q287))))</f>
        <v>184</v>
      </c>
      <c r="V287" s="64">
        <f>+IF(+COUNT(D287:N287)&gt;0,RANK(U287,$U$262:$U$333,0),"")</f>
        <v>26</v>
      </c>
      <c r="W287" s="66" t="str">
        <f>IF(P287&gt;MAXCOMPET-1,1,"")</f>
        <v/>
      </c>
    </row>
    <row r="288" spans="1:23">
      <c r="A288" s="60" t="s">
        <v>135</v>
      </c>
      <c r="B288" s="67" t="s">
        <v>136</v>
      </c>
      <c r="C288" s="68" t="s">
        <v>137</v>
      </c>
      <c r="D288" s="63">
        <v>34</v>
      </c>
      <c r="E288" s="63">
        <v>34</v>
      </c>
      <c r="F288" s="63">
        <v>25</v>
      </c>
      <c r="G288" s="63">
        <v>29</v>
      </c>
      <c r="H288" s="63"/>
      <c r="I288" s="63">
        <v>22</v>
      </c>
      <c r="J288" s="63"/>
      <c r="K288" s="63">
        <v>38</v>
      </c>
      <c r="L288" s="63"/>
      <c r="M288" s="63"/>
      <c r="N288" s="63"/>
      <c r="O288" s="64">
        <f>SUM(D288:N288)</f>
        <v>182</v>
      </c>
      <c r="P288" s="65">
        <f>COUNT(D288:N288)</f>
        <v>6</v>
      </c>
      <c r="Q288" s="64">
        <f>IF(P288&lt;9,0,SMALL(D288:N288,1))</f>
        <v>0</v>
      </c>
      <c r="R288" s="64">
        <f>IF(P288&lt;10,0,SMALL(D288:N288,2))</f>
        <v>0</v>
      </c>
      <c r="S288" s="64">
        <f>IF(P288&lt;11,0,SMALL(D288:N288,3))</f>
        <v>0</v>
      </c>
      <c r="T288" s="64">
        <f>IF(P288&lt;12,0,+SMALL(D288:N288,4))</f>
        <v>0</v>
      </c>
      <c r="U288" s="64">
        <f>IF(EXCLUS=4,O288-Q288-R288-S288-T288,IF(EXCLUS=3,O288-Q288-R288-S288,IF(EXCLUS=2,O288-Q288-R288,IF(EXCLUS=1,O288-Q288))))</f>
        <v>182</v>
      </c>
      <c r="V288" s="64">
        <f>+IF(+COUNT(D288:N288)&gt;0,RANK(U288,$U$262:$U$333,0),"")</f>
        <v>27</v>
      </c>
      <c r="W288" s="66" t="str">
        <f>IF(P288&gt;MAXCOMPET-1,1,"")</f>
        <v/>
      </c>
    </row>
    <row r="289" spans="1:23">
      <c r="A289" s="60" t="s">
        <v>107</v>
      </c>
      <c r="B289" s="67" t="s">
        <v>87</v>
      </c>
      <c r="C289" s="68" t="s">
        <v>39</v>
      </c>
      <c r="D289" s="63">
        <v>35</v>
      </c>
      <c r="E289" s="63"/>
      <c r="F289" s="63">
        <v>26</v>
      </c>
      <c r="G289" s="63">
        <v>35</v>
      </c>
      <c r="H289" s="63">
        <v>29</v>
      </c>
      <c r="I289" s="63">
        <v>27</v>
      </c>
      <c r="J289" s="63"/>
      <c r="K289" s="63">
        <v>29</v>
      </c>
      <c r="L289" s="63"/>
      <c r="M289" s="63"/>
      <c r="N289" s="63"/>
      <c r="O289" s="64">
        <f>SUM(D289:N289)</f>
        <v>181</v>
      </c>
      <c r="P289" s="65">
        <f>COUNT(D289:N289)</f>
        <v>6</v>
      </c>
      <c r="Q289" s="64">
        <f>IF(P289&lt;9,0,SMALL(D289:N289,1))</f>
        <v>0</v>
      </c>
      <c r="R289" s="64">
        <f>IF(P289&lt;10,0,SMALL(D289:N289,2))</f>
        <v>0</v>
      </c>
      <c r="S289" s="64">
        <f>IF(P289&lt;11,0,SMALL(D289:N289,3))</f>
        <v>0</v>
      </c>
      <c r="T289" s="64">
        <f>IF(P289&lt;12,0,+SMALL(D289:N289,4))</f>
        <v>0</v>
      </c>
      <c r="U289" s="64">
        <f>IF(EXCLUS=4,O289-Q289-R289-S289-T289,IF(EXCLUS=3,O289-Q289-R289-S289,IF(EXCLUS=2,O289-Q289-R289,IF(EXCLUS=1,O289-Q289))))</f>
        <v>181</v>
      </c>
      <c r="V289" s="64">
        <f>+IF(+COUNT(D289:N289)&gt;0,RANK(U289,$U$262:$U$333,0),"")</f>
        <v>28</v>
      </c>
      <c r="W289" s="66" t="str">
        <f>IF(P289&gt;MAXCOMPET-1,1,"")</f>
        <v/>
      </c>
    </row>
    <row r="290" spans="1:23">
      <c r="A290" s="60" t="s">
        <v>141</v>
      </c>
      <c r="B290" s="67" t="s">
        <v>142</v>
      </c>
      <c r="C290" s="68" t="s">
        <v>65</v>
      </c>
      <c r="D290" s="63">
        <v>29</v>
      </c>
      <c r="E290" s="63">
        <v>27</v>
      </c>
      <c r="F290" s="63">
        <v>28</v>
      </c>
      <c r="G290" s="63"/>
      <c r="H290" s="63">
        <v>23</v>
      </c>
      <c r="I290" s="63">
        <v>36</v>
      </c>
      <c r="J290" s="63"/>
      <c r="K290" s="63">
        <v>30</v>
      </c>
      <c r="L290" s="63"/>
      <c r="M290" s="63"/>
      <c r="N290" s="63"/>
      <c r="O290" s="64">
        <f>SUM(D290:N290)</f>
        <v>173</v>
      </c>
      <c r="P290" s="65">
        <f>COUNT(D290:N290)</f>
        <v>6</v>
      </c>
      <c r="Q290" s="64">
        <f>IF(P290&lt;9,0,SMALL(D290:N290,1))</f>
        <v>0</v>
      </c>
      <c r="R290" s="64">
        <f>IF(P290&lt;10,0,SMALL(D290:N290,2))</f>
        <v>0</v>
      </c>
      <c r="S290" s="64">
        <f>IF(P290&lt;11,0,SMALL(D290:N290,3))</f>
        <v>0</v>
      </c>
      <c r="T290" s="64">
        <f>IF(P290&lt;12,0,+SMALL(D290:N290,4))</f>
        <v>0</v>
      </c>
      <c r="U290" s="64">
        <f>IF(EXCLUS=4,O290-Q290-R290-S290-T290,IF(EXCLUS=3,O290-Q290-R290-S290,IF(EXCLUS=2,O290-Q290-R290,IF(EXCLUS=1,O290-Q290))))</f>
        <v>173</v>
      </c>
      <c r="V290" s="64">
        <f>+IF(+COUNT(D290:N290)&gt;0,RANK(U290,$U$262:$U$333,0),"")</f>
        <v>29</v>
      </c>
      <c r="W290" s="66" t="str">
        <f>IF(P290&gt;MAXCOMPET-1,1,"")</f>
        <v/>
      </c>
    </row>
    <row r="291" spans="1:23">
      <c r="A291" s="60" t="s">
        <v>139</v>
      </c>
      <c r="B291" s="67" t="s">
        <v>140</v>
      </c>
      <c r="C291" s="68" t="s">
        <v>42</v>
      </c>
      <c r="D291" s="63">
        <v>27</v>
      </c>
      <c r="E291" s="63">
        <v>20</v>
      </c>
      <c r="F291" s="63"/>
      <c r="G291" s="63">
        <v>40</v>
      </c>
      <c r="H291" s="63"/>
      <c r="I291" s="63">
        <v>21</v>
      </c>
      <c r="J291" s="63"/>
      <c r="K291" s="63">
        <v>30</v>
      </c>
      <c r="L291" s="63">
        <v>34</v>
      </c>
      <c r="M291" s="63"/>
      <c r="N291" s="63"/>
      <c r="O291" s="64">
        <f>SUM(D291:N291)</f>
        <v>172</v>
      </c>
      <c r="P291" s="65">
        <f>COUNT(D291:N291)</f>
        <v>6</v>
      </c>
      <c r="Q291" s="64">
        <f>IF(P291&lt;9,0,SMALL(D291:N291,1))</f>
        <v>0</v>
      </c>
      <c r="R291" s="64">
        <f>IF(P291&lt;10,0,SMALL(D291:N291,2))</f>
        <v>0</v>
      </c>
      <c r="S291" s="64">
        <f>IF(P291&lt;11,0,SMALL(D291:N291,3))</f>
        <v>0</v>
      </c>
      <c r="T291" s="64">
        <f>IF(P291&lt;12,0,+SMALL(D291:N291,4))</f>
        <v>0</v>
      </c>
      <c r="U291" s="64">
        <f>IF(EXCLUS=4,O291-Q291-R291-S291-T291,IF(EXCLUS=3,O291-Q291-R291-S291,IF(EXCLUS=2,O291-Q291-R291,IF(EXCLUS=1,O291-Q291))))</f>
        <v>172</v>
      </c>
      <c r="V291" s="64">
        <f>+IF(+COUNT(D291:N291)&gt;0,RANK(U291,$U$262:$U$333,0),"")</f>
        <v>30</v>
      </c>
      <c r="W291" s="66" t="str">
        <f>IF(P291&gt;MAXCOMPET-1,1,"")</f>
        <v/>
      </c>
    </row>
    <row r="292" spans="1:23">
      <c r="A292" s="60" t="s">
        <v>138</v>
      </c>
      <c r="B292" s="67" t="s">
        <v>133</v>
      </c>
      <c r="C292" s="68" t="s">
        <v>42</v>
      </c>
      <c r="D292" s="63">
        <v>27</v>
      </c>
      <c r="E292" s="63">
        <v>36</v>
      </c>
      <c r="F292" s="63">
        <v>28</v>
      </c>
      <c r="G292" s="63">
        <v>20</v>
      </c>
      <c r="H292" s="63"/>
      <c r="I292" s="63">
        <v>30</v>
      </c>
      <c r="J292" s="63">
        <v>28</v>
      </c>
      <c r="K292" s="63"/>
      <c r="L292" s="63"/>
      <c r="M292" s="63"/>
      <c r="N292" s="63"/>
      <c r="O292" s="64">
        <f>SUM(D292:N292)</f>
        <v>169</v>
      </c>
      <c r="P292" s="65">
        <f>COUNT(D292:N292)</f>
        <v>6</v>
      </c>
      <c r="Q292" s="64">
        <f>IF(P292&lt;9,0,SMALL(D292:N292,1))</f>
        <v>0</v>
      </c>
      <c r="R292" s="64">
        <f>IF(P292&lt;10,0,SMALL(D292:N292,2))</f>
        <v>0</v>
      </c>
      <c r="S292" s="64">
        <f>IF(P292&lt;11,0,SMALL(D292:N292,3))</f>
        <v>0</v>
      </c>
      <c r="T292" s="64">
        <f>IF(P292&lt;12,0,+SMALL(D292:N292,4))</f>
        <v>0</v>
      </c>
      <c r="U292" s="64">
        <f>IF(EXCLUS=4,O292-Q292-R292-S292-T292,IF(EXCLUS=3,O292-Q292-R292-S292,IF(EXCLUS=2,O292-Q292-R292,IF(EXCLUS=1,O292-Q292))))</f>
        <v>169</v>
      </c>
      <c r="V292" s="64">
        <f>+IF(+COUNT(D292:N292)&gt;0,RANK(U292,$U$262:$U$333,0),"")</f>
        <v>31</v>
      </c>
      <c r="W292" s="66" t="str">
        <f>IF(P292&gt;MAXCOMPET-1,1,"")</f>
        <v/>
      </c>
    </row>
    <row r="293" spans="1:23">
      <c r="A293" s="60" t="s">
        <v>150</v>
      </c>
      <c r="B293" s="67" t="s">
        <v>151</v>
      </c>
      <c r="C293" s="68" t="s">
        <v>47</v>
      </c>
      <c r="D293" s="63"/>
      <c r="E293" s="63">
        <v>34</v>
      </c>
      <c r="F293" s="63">
        <v>27</v>
      </c>
      <c r="G293" s="63">
        <v>30</v>
      </c>
      <c r="H293" s="63"/>
      <c r="I293" s="63">
        <v>36</v>
      </c>
      <c r="J293" s="63"/>
      <c r="K293" s="63">
        <v>31</v>
      </c>
      <c r="L293" s="63"/>
      <c r="M293" s="63"/>
      <c r="N293" s="63"/>
      <c r="O293" s="64">
        <f>SUM(D293:N293)</f>
        <v>158</v>
      </c>
      <c r="P293" s="65">
        <f>COUNT(D293:N293)</f>
        <v>5</v>
      </c>
      <c r="Q293" s="64">
        <f>IF(P293&lt;9,0,SMALL(D293:N293,1))</f>
        <v>0</v>
      </c>
      <c r="R293" s="64">
        <f>IF(P293&lt;10,0,SMALL(D293:N293,2))</f>
        <v>0</v>
      </c>
      <c r="S293" s="64">
        <f>IF(P293&lt;11,0,SMALL(D293:N293,3))</f>
        <v>0</v>
      </c>
      <c r="T293" s="64">
        <f>IF(P293&lt;12,0,+SMALL(D293:N293,4))</f>
        <v>0</v>
      </c>
      <c r="U293" s="64">
        <f>IF(EXCLUS=4,O293-Q293-R293-S293-T293,IF(EXCLUS=3,O293-Q293-R293-S293,IF(EXCLUS=2,O293-Q293-R293,IF(EXCLUS=1,O293-Q293))))</f>
        <v>158</v>
      </c>
      <c r="V293" s="64">
        <f>+IF(+COUNT(D293:N293)&gt;0,RANK(U293,$U$262:$U$333,0),"")</f>
        <v>32</v>
      </c>
      <c r="W293" s="66" t="str">
        <f>IF(P293&gt;MAXCOMPET-1,1,"")</f>
        <v/>
      </c>
    </row>
    <row r="294" spans="1:23">
      <c r="A294" s="60" t="s">
        <v>124</v>
      </c>
      <c r="B294" s="67" t="s">
        <v>125</v>
      </c>
      <c r="C294" s="68" t="s">
        <v>126</v>
      </c>
      <c r="D294" s="63">
        <v>29</v>
      </c>
      <c r="E294" s="63">
        <v>28</v>
      </c>
      <c r="F294" s="63">
        <v>35</v>
      </c>
      <c r="G294" s="63">
        <v>34</v>
      </c>
      <c r="H294" s="63"/>
      <c r="I294" s="63">
        <v>30</v>
      </c>
      <c r="J294" s="63"/>
      <c r="K294" s="63"/>
      <c r="L294" s="63"/>
      <c r="M294" s="63"/>
      <c r="N294" s="63"/>
      <c r="O294" s="64">
        <f>SUM(D294:N294)</f>
        <v>156</v>
      </c>
      <c r="P294" s="65">
        <f>COUNT(D294:N294)</f>
        <v>5</v>
      </c>
      <c r="Q294" s="64">
        <f>IF(P294&lt;9,0,SMALL(D294:N294,1))</f>
        <v>0</v>
      </c>
      <c r="R294" s="64">
        <f>IF(P294&lt;10,0,SMALL(D294:N294,2))</f>
        <v>0</v>
      </c>
      <c r="S294" s="64">
        <f>IF(P294&lt;11,0,SMALL(D294:N294,3))</f>
        <v>0</v>
      </c>
      <c r="T294" s="64">
        <f>IF(P294&lt;12,0,+SMALL(D294:N294,4))</f>
        <v>0</v>
      </c>
      <c r="U294" s="64">
        <f>IF(EXCLUS=4,O294-Q294-R294-S294-T294,IF(EXCLUS=3,O294-Q294-R294-S294,IF(EXCLUS=2,O294-Q294-R294,IF(EXCLUS=1,O294-Q294))))</f>
        <v>156</v>
      </c>
      <c r="V294" s="64">
        <f>+IF(+COUNT(D294:N294)&gt;0,RANK(U294,$U$262:$U$333,0),"")</f>
        <v>33</v>
      </c>
      <c r="W294" s="66" t="str">
        <f>IF(P294&gt;MAXCOMPET-1,1,"")</f>
        <v/>
      </c>
    </row>
    <row r="295" spans="1:23">
      <c r="A295" s="60" t="s">
        <v>121</v>
      </c>
      <c r="B295" s="67" t="s">
        <v>116</v>
      </c>
      <c r="C295" s="68" t="s">
        <v>42</v>
      </c>
      <c r="D295" s="63"/>
      <c r="E295" s="63">
        <v>35</v>
      </c>
      <c r="F295" s="63">
        <v>31</v>
      </c>
      <c r="G295" s="63"/>
      <c r="H295" s="63"/>
      <c r="I295" s="63">
        <v>24</v>
      </c>
      <c r="J295" s="63">
        <v>29</v>
      </c>
      <c r="K295" s="63">
        <v>34</v>
      </c>
      <c r="L295" s="63"/>
      <c r="M295" s="63"/>
      <c r="N295" s="63"/>
      <c r="O295" s="64">
        <f>SUM(D295:N295)</f>
        <v>153</v>
      </c>
      <c r="P295" s="65">
        <f>COUNT(D295:N295)</f>
        <v>5</v>
      </c>
      <c r="Q295" s="64">
        <f>IF(P295&lt;9,0,SMALL(D295:N295,1))</f>
        <v>0</v>
      </c>
      <c r="R295" s="64">
        <f>IF(P295&lt;10,0,SMALL(D295:N295,2))</f>
        <v>0</v>
      </c>
      <c r="S295" s="64">
        <f>IF(P295&lt;11,0,SMALL(D295:N295,3))</f>
        <v>0</v>
      </c>
      <c r="T295" s="64">
        <f>IF(P295&lt;12,0,+SMALL(D295:N295,4))</f>
        <v>0</v>
      </c>
      <c r="U295" s="64">
        <f>IF(EXCLUS=4,O295-Q295-R295-S295-T295,IF(EXCLUS=3,O295-Q295-R295-S295,IF(EXCLUS=2,O295-Q295-R295,IF(EXCLUS=1,O295-Q295))))</f>
        <v>153</v>
      </c>
      <c r="V295" s="64">
        <f>+IF(+COUNT(D295:N295)&gt;0,RANK(U295,$U$262:$U$333,0),"")</f>
        <v>34</v>
      </c>
      <c r="W295" s="66" t="str">
        <f>IF(P295&gt;MAXCOMPET-1,1,"")</f>
        <v/>
      </c>
    </row>
    <row r="296" spans="1:23">
      <c r="A296" s="60" t="s">
        <v>158</v>
      </c>
      <c r="B296" s="67" t="s">
        <v>87</v>
      </c>
      <c r="C296" s="68" t="s">
        <v>65</v>
      </c>
      <c r="D296" s="63"/>
      <c r="E296" s="63">
        <v>28</v>
      </c>
      <c r="F296" s="63"/>
      <c r="G296" s="63">
        <v>33</v>
      </c>
      <c r="H296" s="63">
        <v>32</v>
      </c>
      <c r="I296" s="63">
        <v>27</v>
      </c>
      <c r="J296" s="63"/>
      <c r="K296" s="63">
        <v>31</v>
      </c>
      <c r="L296" s="63"/>
      <c r="M296" s="63"/>
      <c r="N296" s="63"/>
      <c r="O296" s="64">
        <f>SUM(D296:N296)</f>
        <v>151</v>
      </c>
      <c r="P296" s="65">
        <f>COUNT(D296:N296)</f>
        <v>5</v>
      </c>
      <c r="Q296" s="64">
        <f>IF(P296&lt;9,0,SMALL(D296:N296,1))</f>
        <v>0</v>
      </c>
      <c r="R296" s="64">
        <f>IF(P296&lt;10,0,SMALL(D296:N296,2))</f>
        <v>0</v>
      </c>
      <c r="S296" s="64">
        <f>IF(P296&lt;11,0,SMALL(D296:N296,3))</f>
        <v>0</v>
      </c>
      <c r="T296" s="64">
        <f>IF(P296&lt;12,0,+SMALL(D296:N296,4))</f>
        <v>0</v>
      </c>
      <c r="U296" s="64">
        <f>IF(EXCLUS=4,O296-Q296-R296-S296-T296,IF(EXCLUS=3,O296-Q296-R296-S296,IF(EXCLUS=2,O296-Q296-R296,IF(EXCLUS=1,O296-Q296))))</f>
        <v>151</v>
      </c>
      <c r="V296" s="64">
        <f>+IF(+COUNT(D296:N296)&gt;0,RANK(U296,$U$262:$U$333,0),"")</f>
        <v>35</v>
      </c>
      <c r="W296" s="66" t="str">
        <f>IF(P296&gt;MAXCOMPET-1,1,"")</f>
        <v/>
      </c>
    </row>
    <row r="297" spans="1:23">
      <c r="A297" s="60" t="s">
        <v>165</v>
      </c>
      <c r="B297" s="67" t="s">
        <v>166</v>
      </c>
      <c r="C297" s="68" t="s">
        <v>53</v>
      </c>
      <c r="D297" s="63"/>
      <c r="E297" s="63">
        <v>33</v>
      </c>
      <c r="F297" s="63">
        <v>12</v>
      </c>
      <c r="G297" s="63">
        <v>19</v>
      </c>
      <c r="H297" s="63"/>
      <c r="I297" s="63"/>
      <c r="J297" s="63">
        <v>21</v>
      </c>
      <c r="K297" s="63">
        <v>30</v>
      </c>
      <c r="L297" s="63">
        <v>30</v>
      </c>
      <c r="M297" s="63"/>
      <c r="N297" s="63"/>
      <c r="O297" s="64">
        <f>SUM(D297:N297)</f>
        <v>145</v>
      </c>
      <c r="P297" s="65">
        <f>COUNT(D297:N297)</f>
        <v>6</v>
      </c>
      <c r="Q297" s="64">
        <f>IF(P297&lt;9,0,SMALL(D297:N297,1))</f>
        <v>0</v>
      </c>
      <c r="R297" s="64">
        <f>IF(P297&lt;10,0,SMALL(D297:N297,2))</f>
        <v>0</v>
      </c>
      <c r="S297" s="64">
        <f>IF(P297&lt;11,0,SMALL(D297:N297,3))</f>
        <v>0</v>
      </c>
      <c r="T297" s="64">
        <f>IF(P297&lt;12,0,+SMALL(D297:N297,4))</f>
        <v>0</v>
      </c>
      <c r="U297" s="64">
        <f>IF(EXCLUS=4,O297-Q297-R297-S297-T297,IF(EXCLUS=3,O297-Q297-R297-S297,IF(EXCLUS=2,O297-Q297-R297,IF(EXCLUS=1,O297-Q297))))</f>
        <v>145</v>
      </c>
      <c r="V297" s="64">
        <f>+IF(+COUNT(D297:N297)&gt;0,RANK(U297,$U$262:$U$333,0),"")</f>
        <v>36</v>
      </c>
      <c r="W297" s="66" t="str">
        <f>IF(P297&gt;MAXCOMPET-1,1,"")</f>
        <v/>
      </c>
    </row>
    <row r="298" spans="1:23">
      <c r="A298" s="60" t="s">
        <v>159</v>
      </c>
      <c r="B298" s="67" t="s">
        <v>160</v>
      </c>
      <c r="C298" s="68" t="s">
        <v>47</v>
      </c>
      <c r="D298" s="63"/>
      <c r="E298" s="63">
        <v>19</v>
      </c>
      <c r="F298" s="63">
        <v>23</v>
      </c>
      <c r="G298" s="63">
        <v>36</v>
      </c>
      <c r="H298" s="63"/>
      <c r="I298" s="63">
        <v>20</v>
      </c>
      <c r="J298" s="63">
        <v>18</v>
      </c>
      <c r="K298" s="63"/>
      <c r="L298" s="63">
        <v>23</v>
      </c>
      <c r="M298" s="63"/>
      <c r="N298" s="63"/>
      <c r="O298" s="64">
        <f>SUM(D298:N298)</f>
        <v>139</v>
      </c>
      <c r="P298" s="65">
        <f>COUNT(D298:N298)</f>
        <v>6</v>
      </c>
      <c r="Q298" s="64">
        <f>IF(P298&lt;9,0,SMALL(D298:N298,1))</f>
        <v>0</v>
      </c>
      <c r="R298" s="64">
        <f>IF(P298&lt;10,0,SMALL(D298:N298,2))</f>
        <v>0</v>
      </c>
      <c r="S298" s="64">
        <f>IF(P298&lt;11,0,SMALL(D298:N298,3))</f>
        <v>0</v>
      </c>
      <c r="T298" s="64">
        <f>IF(P298&lt;12,0,+SMALL(D298:N298,4))</f>
        <v>0</v>
      </c>
      <c r="U298" s="64">
        <f>IF(EXCLUS=4,O298-Q298-R298-S298-T298,IF(EXCLUS=3,O298-Q298-R298-S298,IF(EXCLUS=2,O298-Q298-R298,IF(EXCLUS=1,O298-Q298))))</f>
        <v>139</v>
      </c>
      <c r="V298" s="64">
        <f>+IF(+COUNT(D298:N298)&gt;0,RANK(U298,$U$262:$U$333,0),"")</f>
        <v>37</v>
      </c>
      <c r="W298" s="66" t="str">
        <f>IF(P298&gt;MAXCOMPET-1,1,"")</f>
        <v/>
      </c>
    </row>
    <row r="299" spans="1:23">
      <c r="A299" s="60" t="s">
        <v>153</v>
      </c>
      <c r="B299" s="67" t="s">
        <v>94</v>
      </c>
      <c r="C299" s="68" t="s">
        <v>110</v>
      </c>
      <c r="D299" s="63"/>
      <c r="E299" s="63">
        <v>28</v>
      </c>
      <c r="F299" s="63">
        <v>29</v>
      </c>
      <c r="G299" s="63">
        <v>30</v>
      </c>
      <c r="H299" s="63">
        <v>18</v>
      </c>
      <c r="I299" s="63"/>
      <c r="J299" s="63">
        <v>32</v>
      </c>
      <c r="K299" s="63"/>
      <c r="L299" s="63"/>
      <c r="M299" s="63"/>
      <c r="N299" s="63"/>
      <c r="O299" s="64">
        <f>SUM(D299:N299)</f>
        <v>137</v>
      </c>
      <c r="P299" s="65">
        <f>COUNT(D299:N299)</f>
        <v>5</v>
      </c>
      <c r="Q299" s="64">
        <f>IF(P299&lt;9,0,SMALL(D299:N299,1))</f>
        <v>0</v>
      </c>
      <c r="R299" s="64">
        <f>IF(P299&lt;10,0,SMALL(D299:N299,2))</f>
        <v>0</v>
      </c>
      <c r="S299" s="64">
        <f>IF(P299&lt;11,0,SMALL(D299:N299,3))</f>
        <v>0</v>
      </c>
      <c r="T299" s="64">
        <f>IF(P299&lt;12,0,+SMALL(D299:N299,4))</f>
        <v>0</v>
      </c>
      <c r="U299" s="64">
        <f>IF(EXCLUS=4,O299-Q299-R299-S299-T299,IF(EXCLUS=3,O299-Q299-R299-S299,IF(EXCLUS=2,O299-Q299-R299,IF(EXCLUS=1,O299-Q299))))</f>
        <v>137</v>
      </c>
      <c r="V299" s="64">
        <f>+IF(+COUNT(D299:N299)&gt;0,RANK(U299,$U$262:$U$333,0),"")</f>
        <v>38</v>
      </c>
      <c r="W299" s="66" t="str">
        <f>IF(P299&gt;MAXCOMPET-1,1,"")</f>
        <v/>
      </c>
    </row>
    <row r="300" spans="1:23">
      <c r="A300" s="60" t="s">
        <v>152</v>
      </c>
      <c r="B300" s="67" t="s">
        <v>98</v>
      </c>
      <c r="C300" s="68" t="s">
        <v>78</v>
      </c>
      <c r="D300" s="63">
        <v>33</v>
      </c>
      <c r="E300" s="63"/>
      <c r="F300" s="63"/>
      <c r="G300" s="63"/>
      <c r="H300" s="63"/>
      <c r="I300" s="63">
        <v>30</v>
      </c>
      <c r="J300" s="63"/>
      <c r="K300" s="63">
        <v>36</v>
      </c>
      <c r="L300" s="63">
        <v>34</v>
      </c>
      <c r="M300" s="63"/>
      <c r="N300" s="63"/>
      <c r="O300" s="64">
        <f>SUM(D300:N300)</f>
        <v>133</v>
      </c>
      <c r="P300" s="65">
        <f>COUNT(D300:N300)</f>
        <v>4</v>
      </c>
      <c r="Q300" s="64">
        <f>IF(P300&lt;9,0,SMALL(D300:N300,1))</f>
        <v>0</v>
      </c>
      <c r="R300" s="64">
        <f>IF(P300&lt;10,0,SMALL(D300:N300,2))</f>
        <v>0</v>
      </c>
      <c r="S300" s="64">
        <f>IF(P300&lt;11,0,SMALL(D300:N300,3))</f>
        <v>0</v>
      </c>
      <c r="T300" s="64">
        <f>IF(P300&lt;12,0,+SMALL(D300:N300,4))</f>
        <v>0</v>
      </c>
      <c r="U300" s="64">
        <f>IF(EXCLUS=4,O300-Q300-R300-S300-T300,IF(EXCLUS=3,O300-Q300-R300-S300,IF(EXCLUS=2,O300-Q300-R300,IF(EXCLUS=1,O300-Q300))))</f>
        <v>133</v>
      </c>
      <c r="V300" s="64">
        <f>+IF(+COUNT(D300:N300)&gt;0,RANK(U300,$U$262:$U$333,0),"")</f>
        <v>39</v>
      </c>
      <c r="W300" s="66" t="str">
        <f>IF(P300&gt;MAXCOMPET-1,1,"")</f>
        <v/>
      </c>
    </row>
    <row r="301" spans="1:23">
      <c r="A301" s="60" t="s">
        <v>145</v>
      </c>
      <c r="B301" s="67" t="s">
        <v>87</v>
      </c>
      <c r="C301" s="68" t="s">
        <v>42</v>
      </c>
      <c r="D301" s="63">
        <v>20</v>
      </c>
      <c r="E301" s="63">
        <v>31</v>
      </c>
      <c r="F301" s="63">
        <v>27</v>
      </c>
      <c r="G301" s="63"/>
      <c r="H301" s="63"/>
      <c r="I301" s="63"/>
      <c r="J301" s="63">
        <v>25</v>
      </c>
      <c r="K301" s="63"/>
      <c r="L301" s="63">
        <v>27</v>
      </c>
      <c r="M301" s="63"/>
      <c r="N301" s="63"/>
      <c r="O301" s="64">
        <f>SUM(D301:N301)</f>
        <v>130</v>
      </c>
      <c r="P301" s="65">
        <f>COUNT(D301:N301)</f>
        <v>5</v>
      </c>
      <c r="Q301" s="64">
        <f>IF(P301&lt;9,0,SMALL(D301:N301,1))</f>
        <v>0</v>
      </c>
      <c r="R301" s="64">
        <f>IF(P301&lt;10,0,SMALL(D301:N301,2))</f>
        <v>0</v>
      </c>
      <c r="S301" s="64">
        <f>IF(P301&lt;11,0,SMALL(D301:N301,3))</f>
        <v>0</v>
      </c>
      <c r="T301" s="64">
        <f>IF(P301&lt;12,0,+SMALL(D301:N301,4))</f>
        <v>0</v>
      </c>
      <c r="U301" s="64">
        <f>IF(EXCLUS=4,O301-Q301-R301-S301-T301,IF(EXCLUS=3,O301-Q301-R301-S301,IF(EXCLUS=2,O301-Q301-R301,IF(EXCLUS=1,O301-Q301))))</f>
        <v>130</v>
      </c>
      <c r="V301" s="64">
        <f>+IF(+COUNT(D301:N301)&gt;0,RANK(U301,$U$262:$U$333,0),"")</f>
        <v>40</v>
      </c>
      <c r="W301" s="66" t="str">
        <f>IF(P301&gt;MAXCOMPET-1,1,"")</f>
        <v/>
      </c>
    </row>
    <row r="302" spans="1:23">
      <c r="A302" s="60" t="s">
        <v>161</v>
      </c>
      <c r="B302" s="67" t="s">
        <v>162</v>
      </c>
      <c r="C302" s="68" t="s">
        <v>47</v>
      </c>
      <c r="D302" s="63">
        <v>34</v>
      </c>
      <c r="E302" s="63"/>
      <c r="F302" s="63">
        <v>26</v>
      </c>
      <c r="G302" s="63"/>
      <c r="H302" s="63"/>
      <c r="I302" s="63">
        <v>37</v>
      </c>
      <c r="J302" s="63"/>
      <c r="K302" s="63">
        <v>29</v>
      </c>
      <c r="L302" s="63"/>
      <c r="M302" s="63"/>
      <c r="N302" s="63"/>
      <c r="O302" s="64">
        <f>SUM(D302:N302)</f>
        <v>126</v>
      </c>
      <c r="P302" s="65">
        <f>COUNT(D302:N302)</f>
        <v>4</v>
      </c>
      <c r="Q302" s="64">
        <f>IF(P302&lt;9,0,SMALL(D302:N302,1))</f>
        <v>0</v>
      </c>
      <c r="R302" s="64">
        <f>IF(P302&lt;10,0,SMALL(D302:N302,2))</f>
        <v>0</v>
      </c>
      <c r="S302" s="64">
        <f>IF(P302&lt;11,0,SMALL(D302:N302,3))</f>
        <v>0</v>
      </c>
      <c r="T302" s="64">
        <f>IF(P302&lt;12,0,+SMALL(D302:N302,4))</f>
        <v>0</v>
      </c>
      <c r="U302" s="64">
        <f>IF(EXCLUS=4,O302-Q302-R302-S302-T302,IF(EXCLUS=3,O302-Q302-R302-S302,IF(EXCLUS=2,O302-Q302-R302,IF(EXCLUS=1,O302-Q302))))</f>
        <v>126</v>
      </c>
      <c r="V302" s="64">
        <f>+IF(+COUNT(D302:N302)&gt;0,RANK(U302,$U$262:$U$333,0),"")</f>
        <v>41</v>
      </c>
      <c r="W302" s="66" t="str">
        <f>IF(P302&gt;MAXCOMPET-1,1,"")</f>
        <v/>
      </c>
    </row>
    <row r="303" spans="1:23">
      <c r="A303" s="60" t="s">
        <v>156</v>
      </c>
      <c r="B303" s="67" t="s">
        <v>157</v>
      </c>
      <c r="C303" s="68" t="s">
        <v>126</v>
      </c>
      <c r="D303" s="63">
        <v>31</v>
      </c>
      <c r="E303" s="63">
        <v>31</v>
      </c>
      <c r="F303" s="63">
        <v>32</v>
      </c>
      <c r="G303" s="63">
        <v>30</v>
      </c>
      <c r="H303" s="63"/>
      <c r="I303" s="63"/>
      <c r="J303" s="63"/>
      <c r="K303" s="63"/>
      <c r="L303" s="63"/>
      <c r="M303" s="63"/>
      <c r="N303" s="63"/>
      <c r="O303" s="64">
        <f>SUM(D303:N303)</f>
        <v>124</v>
      </c>
      <c r="P303" s="65">
        <f>COUNT(D303:N303)</f>
        <v>4</v>
      </c>
      <c r="Q303" s="64">
        <f>IF(P303&lt;9,0,SMALL(D303:N303,1))</f>
        <v>0</v>
      </c>
      <c r="R303" s="64">
        <f>IF(P303&lt;10,0,SMALL(D303:N303,2))</f>
        <v>0</v>
      </c>
      <c r="S303" s="64">
        <f>IF(P303&lt;11,0,SMALL(D303:N303,3))</f>
        <v>0</v>
      </c>
      <c r="T303" s="64">
        <f>IF(P303&lt;12,0,+SMALL(D303:N303,4))</f>
        <v>0</v>
      </c>
      <c r="U303" s="64">
        <f>IF(EXCLUS=4,O303-Q303-R303-S303-T303,IF(EXCLUS=3,O303-Q303-R303-S303,IF(EXCLUS=2,O303-Q303-R303,IF(EXCLUS=1,O303-Q303))))</f>
        <v>124</v>
      </c>
      <c r="V303" s="64">
        <f>+IF(+COUNT(D303:N303)&gt;0,RANK(U303,$U$262:$U$333,0),"")</f>
        <v>42</v>
      </c>
      <c r="W303" s="66" t="str">
        <f>IF(P303&gt;MAXCOMPET-1,1,"")</f>
        <v/>
      </c>
    </row>
    <row r="304" spans="1:23">
      <c r="A304" s="60" t="s">
        <v>134</v>
      </c>
      <c r="B304" s="67" t="s">
        <v>49</v>
      </c>
      <c r="C304" s="68" t="s">
        <v>47</v>
      </c>
      <c r="D304" s="63"/>
      <c r="E304" s="63"/>
      <c r="F304" s="63"/>
      <c r="G304" s="63">
        <v>37</v>
      </c>
      <c r="H304" s="63"/>
      <c r="I304" s="63">
        <v>25</v>
      </c>
      <c r="J304" s="63"/>
      <c r="K304" s="63">
        <v>30</v>
      </c>
      <c r="L304" s="63">
        <v>31</v>
      </c>
      <c r="M304" s="63"/>
      <c r="N304" s="63"/>
      <c r="O304" s="64">
        <f>SUM(D304:N304)</f>
        <v>123</v>
      </c>
      <c r="P304" s="65">
        <f>COUNT(D304:N304)</f>
        <v>4</v>
      </c>
      <c r="Q304" s="64">
        <f>IF(P304&lt;9,0,SMALL(D304:N304,1))</f>
        <v>0</v>
      </c>
      <c r="R304" s="64">
        <f>IF(P304&lt;10,0,SMALL(D304:N304,2))</f>
        <v>0</v>
      </c>
      <c r="S304" s="64">
        <f>IF(P304&lt;11,0,SMALL(D304:N304,3))</f>
        <v>0</v>
      </c>
      <c r="T304" s="64">
        <f>IF(P304&lt;12,0,+SMALL(D304:N304,4))</f>
        <v>0</v>
      </c>
      <c r="U304" s="64">
        <f>IF(EXCLUS=4,O304-Q304-R304-S304-T304,IF(EXCLUS=3,O304-Q304-R304-S304,IF(EXCLUS=2,O304-Q304-R304,IF(EXCLUS=1,O304-Q304))))</f>
        <v>123</v>
      </c>
      <c r="V304" s="64">
        <f>+IF(+COUNT(D304:N304)&gt;0,RANK(U304,$U$262:$U$333,0),"")</f>
        <v>43</v>
      </c>
      <c r="W304" s="66" t="str">
        <f>IF(P304&gt;MAXCOMPET-1,1,"")</f>
        <v/>
      </c>
    </row>
    <row r="305" spans="1:23">
      <c r="A305" s="60" t="s">
        <v>155</v>
      </c>
      <c r="B305" s="67" t="s">
        <v>98</v>
      </c>
      <c r="C305" s="68" t="s">
        <v>70</v>
      </c>
      <c r="D305" s="63"/>
      <c r="E305" s="63">
        <v>36</v>
      </c>
      <c r="F305" s="63"/>
      <c r="G305" s="63">
        <v>26</v>
      </c>
      <c r="H305" s="63">
        <v>27</v>
      </c>
      <c r="I305" s="63">
        <v>32</v>
      </c>
      <c r="J305" s="63"/>
      <c r="K305" s="63"/>
      <c r="L305" s="63"/>
      <c r="M305" s="63"/>
      <c r="N305" s="63"/>
      <c r="O305" s="64">
        <f>SUM(D305:N305)</f>
        <v>121</v>
      </c>
      <c r="P305" s="65">
        <f>COUNT(D305:N305)</f>
        <v>4</v>
      </c>
      <c r="Q305" s="64">
        <f>IF(P305&lt;9,0,SMALL(D305:N305,1))</f>
        <v>0</v>
      </c>
      <c r="R305" s="64">
        <f>IF(P305&lt;10,0,SMALL(D305:N305,2))</f>
        <v>0</v>
      </c>
      <c r="S305" s="64">
        <f>IF(P305&lt;11,0,SMALL(D305:N305,3))</f>
        <v>0</v>
      </c>
      <c r="T305" s="64">
        <f>IF(P305&lt;12,0,+SMALL(D305:N305,4))</f>
        <v>0</v>
      </c>
      <c r="U305" s="64">
        <f>IF(EXCLUS=4,O305-Q305-R305-S305-T305,IF(EXCLUS=3,O305-Q305-R305-S305,IF(EXCLUS=2,O305-Q305-R305,IF(EXCLUS=1,O305-Q305))))</f>
        <v>121</v>
      </c>
      <c r="V305" s="64">
        <f>+IF(+COUNT(D305:N305)&gt;0,RANK(U305,$U$262:$U$333,0),"")</f>
        <v>44</v>
      </c>
      <c r="W305" s="66" t="str">
        <f>IF(P305&gt;MAXCOMPET-1,1,"")</f>
        <v/>
      </c>
    </row>
    <row r="306" spans="1:23">
      <c r="A306" s="60" t="s">
        <v>146</v>
      </c>
      <c r="B306" s="67" t="s">
        <v>147</v>
      </c>
      <c r="C306" s="68" t="s">
        <v>113</v>
      </c>
      <c r="D306" s="63"/>
      <c r="E306" s="63">
        <v>27</v>
      </c>
      <c r="F306" s="63"/>
      <c r="G306" s="63">
        <v>36</v>
      </c>
      <c r="H306" s="63"/>
      <c r="I306" s="63">
        <v>28</v>
      </c>
      <c r="J306" s="63"/>
      <c r="K306" s="63">
        <v>25</v>
      </c>
      <c r="L306" s="63"/>
      <c r="M306" s="63"/>
      <c r="N306" s="63"/>
      <c r="O306" s="64">
        <f>SUM(D306:N306)</f>
        <v>116</v>
      </c>
      <c r="P306" s="65">
        <f>COUNT(D306:N306)</f>
        <v>4</v>
      </c>
      <c r="Q306" s="64">
        <f>IF(P306&lt;9,0,SMALL(D306:N306,1))</f>
        <v>0</v>
      </c>
      <c r="R306" s="64">
        <f>IF(P306&lt;10,0,SMALL(D306:N306,2))</f>
        <v>0</v>
      </c>
      <c r="S306" s="64">
        <f>IF(P306&lt;11,0,SMALL(D306:N306,3))</f>
        <v>0</v>
      </c>
      <c r="T306" s="64">
        <f>IF(P306&lt;12,0,+SMALL(D306:N306,4))</f>
        <v>0</v>
      </c>
      <c r="U306" s="64">
        <f>IF(EXCLUS=4,O306-Q306-R306-S306-T306,IF(EXCLUS=3,O306-Q306-R306-S306,IF(EXCLUS=2,O306-Q306-R306,IF(EXCLUS=1,O306-Q306))))</f>
        <v>116</v>
      </c>
      <c r="V306" s="64">
        <f>+IF(+COUNT(D306:N306)&gt;0,RANK(U306,$U$262:$U$333,0),"")</f>
        <v>45</v>
      </c>
      <c r="W306" s="66" t="str">
        <f>IF(P306&gt;MAXCOMPET-1,1,"")</f>
        <v/>
      </c>
    </row>
    <row r="307" spans="1:23">
      <c r="A307" s="88" t="s">
        <v>163</v>
      </c>
      <c r="B307" s="89" t="s">
        <v>164</v>
      </c>
      <c r="C307" s="90" t="s">
        <v>47</v>
      </c>
      <c r="D307" s="63"/>
      <c r="E307" s="63"/>
      <c r="F307" s="63">
        <v>26</v>
      </c>
      <c r="G307" s="63">
        <v>33</v>
      </c>
      <c r="H307" s="63"/>
      <c r="I307" s="63">
        <v>19</v>
      </c>
      <c r="J307" s="63"/>
      <c r="K307" s="63">
        <v>28</v>
      </c>
      <c r="L307" s="63"/>
      <c r="M307" s="63"/>
      <c r="N307" s="63"/>
      <c r="O307" s="64">
        <f>SUM(D307:N307)</f>
        <v>106</v>
      </c>
      <c r="P307" s="65">
        <f>COUNT(D307:N307)</f>
        <v>4</v>
      </c>
      <c r="Q307" s="64">
        <f>IF(P307&lt;9,0,SMALL(D307:N307,1))</f>
        <v>0</v>
      </c>
      <c r="R307" s="64">
        <f>IF(P307&lt;10,0,SMALL(D307:N307,2))</f>
        <v>0</v>
      </c>
      <c r="S307" s="64">
        <f>IF(P307&lt;11,0,SMALL(D307:N307,3))</f>
        <v>0</v>
      </c>
      <c r="T307" s="64">
        <f>IF(P307&lt;12,0,+SMALL(D307:N307,4))</f>
        <v>0</v>
      </c>
      <c r="U307" s="64">
        <f>IF(EXCLUS=4,O307-Q307-R307-S307-T307,IF(EXCLUS=3,O307-Q307-R307-S307,IF(EXCLUS=2,O307-Q307-R307,IF(EXCLUS=1,O307-Q307))))</f>
        <v>106</v>
      </c>
      <c r="V307" s="64">
        <f>+IF(+COUNT(D307:N307)&gt;0,RANK(U307,$U$262:$U$333,0),"")</f>
        <v>46</v>
      </c>
      <c r="W307" s="66" t="str">
        <f>IF(P307&gt;MAXCOMPET-1,1,"")</f>
        <v/>
      </c>
    </row>
    <row r="308" spans="1:23">
      <c r="A308" s="60" t="s">
        <v>167</v>
      </c>
      <c r="B308" s="67" t="s">
        <v>87</v>
      </c>
      <c r="C308" s="68" t="s">
        <v>168</v>
      </c>
      <c r="D308" s="63">
        <v>38</v>
      </c>
      <c r="E308" s="63">
        <v>33</v>
      </c>
      <c r="F308" s="63"/>
      <c r="G308" s="63"/>
      <c r="H308" s="63"/>
      <c r="I308" s="63"/>
      <c r="J308" s="63"/>
      <c r="K308" s="63">
        <v>28</v>
      </c>
      <c r="L308" s="63"/>
      <c r="M308" s="63"/>
      <c r="N308" s="63"/>
      <c r="O308" s="64">
        <f>SUM(D308:N308)</f>
        <v>99</v>
      </c>
      <c r="P308" s="65">
        <f>COUNT(D308:N308)</f>
        <v>3</v>
      </c>
      <c r="Q308" s="64">
        <f>IF(P308&lt;9,0,SMALL(D308:N308,1))</f>
        <v>0</v>
      </c>
      <c r="R308" s="64">
        <f>IF(P308&lt;10,0,SMALL(D308:N308,2))</f>
        <v>0</v>
      </c>
      <c r="S308" s="64">
        <f>IF(P308&lt;11,0,SMALL(D308:N308,3))</f>
        <v>0</v>
      </c>
      <c r="T308" s="64">
        <f>IF(P308&lt;12,0,+SMALL(D308:N308,4))</f>
        <v>0</v>
      </c>
      <c r="U308" s="64">
        <f>IF(EXCLUS=4,O308-Q308-R308-S308-T308,IF(EXCLUS=3,O308-Q308-R308-S308,IF(EXCLUS=2,O308-Q308-R308,IF(EXCLUS=1,O308-Q308))))</f>
        <v>99</v>
      </c>
      <c r="V308" s="64">
        <f>+IF(+COUNT(D308:N308)&gt;0,RANK(U308,$U$262:$U$333,0),"")</f>
        <v>47</v>
      </c>
      <c r="W308" s="66" t="str">
        <f>IF(P308&gt;MAXCOMPET-1,1,"")</f>
        <v/>
      </c>
    </row>
    <row r="309" spans="1:23">
      <c r="A309" s="60" t="s">
        <v>148</v>
      </c>
      <c r="B309" s="67" t="s">
        <v>149</v>
      </c>
      <c r="C309" s="68" t="s">
        <v>70</v>
      </c>
      <c r="D309" s="63">
        <v>30</v>
      </c>
      <c r="E309" s="63"/>
      <c r="F309" s="63"/>
      <c r="G309" s="63"/>
      <c r="H309" s="63"/>
      <c r="I309" s="63"/>
      <c r="J309" s="63"/>
      <c r="K309" s="63">
        <v>23</v>
      </c>
      <c r="L309" s="63">
        <v>26</v>
      </c>
      <c r="M309" s="63"/>
      <c r="N309" s="63"/>
      <c r="O309" s="64">
        <f>SUM(D309:N309)</f>
        <v>79</v>
      </c>
      <c r="P309" s="65">
        <f>COUNT(D309:N309)</f>
        <v>3</v>
      </c>
      <c r="Q309" s="64">
        <f>IF(P309&lt;9,0,SMALL(D309:N309,1))</f>
        <v>0</v>
      </c>
      <c r="R309" s="64">
        <f>IF(P309&lt;10,0,SMALL(D309:N309,2))</f>
        <v>0</v>
      </c>
      <c r="S309" s="64">
        <f>IF(P309&lt;11,0,SMALL(D309:N309,3))</f>
        <v>0</v>
      </c>
      <c r="T309" s="64">
        <f>IF(P309&lt;12,0,+SMALL(D309:N309,4))</f>
        <v>0</v>
      </c>
      <c r="U309" s="64">
        <f>IF(EXCLUS=4,O309-Q309-R309-S309-T309,IF(EXCLUS=3,O309-Q309-R309-S309,IF(EXCLUS=2,O309-Q309-R309,IF(EXCLUS=1,O309-Q309))))</f>
        <v>79</v>
      </c>
      <c r="V309" s="64">
        <f>+IF(+COUNT(D309:N309)&gt;0,RANK(U309,$U$262:$U$333,0),"")</f>
        <v>48</v>
      </c>
      <c r="W309" s="66" t="str">
        <f>IF(P309&gt;MAXCOMPET-1,1,"")</f>
        <v/>
      </c>
    </row>
    <row r="310" spans="1:23">
      <c r="A310" s="60" t="s">
        <v>172</v>
      </c>
      <c r="B310" s="67" t="s">
        <v>173</v>
      </c>
      <c r="C310" s="68" t="s">
        <v>39</v>
      </c>
      <c r="D310" s="63"/>
      <c r="E310" s="63"/>
      <c r="F310" s="63">
        <v>23</v>
      </c>
      <c r="G310" s="63">
        <v>30</v>
      </c>
      <c r="H310" s="63"/>
      <c r="I310" s="63"/>
      <c r="J310" s="63">
        <v>20</v>
      </c>
      <c r="K310" s="63"/>
      <c r="L310" s="63"/>
      <c r="M310" s="63"/>
      <c r="N310" s="63"/>
      <c r="O310" s="64">
        <f>SUM(D310:N310)</f>
        <v>73</v>
      </c>
      <c r="P310" s="65">
        <f>COUNT(D310:N310)</f>
        <v>3</v>
      </c>
      <c r="Q310" s="64">
        <f>IF(P310&lt;9,0,SMALL(D310:N310,1))</f>
        <v>0</v>
      </c>
      <c r="R310" s="64">
        <f>IF(P310&lt;10,0,SMALL(D310:N310,2))</f>
        <v>0</v>
      </c>
      <c r="S310" s="64">
        <f>IF(P310&lt;11,0,SMALL(D310:N310,3))</f>
        <v>0</v>
      </c>
      <c r="T310" s="64">
        <f>IF(P310&lt;12,0,+SMALL(D310:N310,4))</f>
        <v>0</v>
      </c>
      <c r="U310" s="64">
        <f>IF(EXCLUS=4,O310-Q310-R310-S310-T310,IF(EXCLUS=3,O310-Q310-R310-S310,IF(EXCLUS=2,O310-Q310-R310,IF(EXCLUS=1,O310-Q310))))</f>
        <v>73</v>
      </c>
      <c r="V310" s="64">
        <f>+IF(+COUNT(D310:N310)&gt;0,RANK(U310,$U$262:$U$333,0),"")</f>
        <v>49</v>
      </c>
      <c r="W310" s="66" t="str">
        <f>IF(P310&gt;MAXCOMPET-1,1,"")</f>
        <v/>
      </c>
    </row>
    <row r="311" spans="1:23">
      <c r="A311" s="60" t="s">
        <v>170</v>
      </c>
      <c r="B311" s="67" t="s">
        <v>171</v>
      </c>
      <c r="C311" s="68" t="s">
        <v>42</v>
      </c>
      <c r="D311" s="63"/>
      <c r="E311" s="63"/>
      <c r="F311" s="63"/>
      <c r="G311" s="63">
        <v>30</v>
      </c>
      <c r="H311" s="63"/>
      <c r="I311" s="63">
        <v>18</v>
      </c>
      <c r="J311" s="63">
        <v>23</v>
      </c>
      <c r="K311" s="63"/>
      <c r="L311" s="63"/>
      <c r="M311" s="63"/>
      <c r="N311" s="63"/>
      <c r="O311" s="64">
        <f>SUM(D311:N311)</f>
        <v>71</v>
      </c>
      <c r="P311" s="65">
        <f>COUNT(D311:N311)</f>
        <v>3</v>
      </c>
      <c r="Q311" s="64">
        <f>IF(P311&lt;9,0,SMALL(D311:N311,1))</f>
        <v>0</v>
      </c>
      <c r="R311" s="64">
        <f>IF(P311&lt;10,0,SMALL(D311:N311,2))</f>
        <v>0</v>
      </c>
      <c r="S311" s="64">
        <f>IF(P311&lt;11,0,SMALL(D311:N311,3))</f>
        <v>0</v>
      </c>
      <c r="T311" s="64">
        <f>IF(P311&lt;12,0,+SMALL(D311:N311,4))</f>
        <v>0</v>
      </c>
      <c r="U311" s="64">
        <f>IF(EXCLUS=4,O311-Q311-R311-S311-T311,IF(EXCLUS=3,O311-Q311-R311-S311,IF(EXCLUS=2,O311-Q311-R311,IF(EXCLUS=1,O311-Q311))))</f>
        <v>71</v>
      </c>
      <c r="V311" s="64">
        <f>+IF(+COUNT(D311:N311)&gt;0,RANK(U311,$U$262:$U$333,0),"")</f>
        <v>50</v>
      </c>
      <c r="W311" s="66" t="str">
        <f>IF(P311&gt;MAXCOMPET-1,1,"")</f>
        <v/>
      </c>
    </row>
    <row r="312" spans="1:23">
      <c r="A312" s="60" t="s">
        <v>174</v>
      </c>
      <c r="B312" s="67" t="s">
        <v>175</v>
      </c>
      <c r="C312" s="68" t="s">
        <v>78</v>
      </c>
      <c r="D312" s="63">
        <v>29</v>
      </c>
      <c r="E312" s="63"/>
      <c r="F312" s="63"/>
      <c r="G312" s="63">
        <v>37</v>
      </c>
      <c r="H312" s="63"/>
      <c r="I312" s="63"/>
      <c r="J312" s="63"/>
      <c r="K312" s="63"/>
      <c r="L312" s="63"/>
      <c r="M312" s="63"/>
      <c r="N312" s="63"/>
      <c r="O312" s="64">
        <f>SUM(D312:N312)</f>
        <v>66</v>
      </c>
      <c r="P312" s="65">
        <f>COUNT(D312:N312)</f>
        <v>2</v>
      </c>
      <c r="Q312" s="64">
        <f>IF(P312&lt;9,0,SMALL(D312:N312,1))</f>
        <v>0</v>
      </c>
      <c r="R312" s="64">
        <f>IF(P312&lt;10,0,SMALL(D312:N312,2))</f>
        <v>0</v>
      </c>
      <c r="S312" s="64">
        <f>IF(P312&lt;11,0,SMALL(D312:N312,3))</f>
        <v>0</v>
      </c>
      <c r="T312" s="64">
        <f>IF(P312&lt;12,0,+SMALL(D312:N312,4))</f>
        <v>0</v>
      </c>
      <c r="U312" s="64">
        <f>IF(EXCLUS=4,O312-Q312-R312-S312-T312,IF(EXCLUS=3,O312-Q312-R312-S312,IF(EXCLUS=2,O312-Q312-R312,IF(EXCLUS=1,O312-Q312))))</f>
        <v>66</v>
      </c>
      <c r="V312" s="64">
        <f>+IF(+COUNT(D312:N312)&gt;0,RANK(U312,$U$262:$U$333,0),"")</f>
        <v>51</v>
      </c>
      <c r="W312" s="66" t="str">
        <f>IF(P312&gt;MAXCOMPET-1,1,"")</f>
        <v/>
      </c>
    </row>
    <row r="313" spans="1:23">
      <c r="A313" s="60" t="s">
        <v>176</v>
      </c>
      <c r="B313" s="67" t="s">
        <v>87</v>
      </c>
      <c r="C313" s="68" t="s">
        <v>60</v>
      </c>
      <c r="D313" s="63"/>
      <c r="E313" s="63"/>
      <c r="F313" s="63"/>
      <c r="G313" s="63"/>
      <c r="H313" s="63">
        <v>31</v>
      </c>
      <c r="I313" s="63"/>
      <c r="J313" s="63"/>
      <c r="K313" s="63"/>
      <c r="L313" s="63">
        <v>34</v>
      </c>
      <c r="M313" s="63"/>
      <c r="N313" s="63"/>
      <c r="O313" s="64">
        <f>SUM(D313:N313)</f>
        <v>65</v>
      </c>
      <c r="P313" s="65">
        <f>COUNT(D313:N313)</f>
        <v>2</v>
      </c>
      <c r="Q313" s="64">
        <f>IF(P313&lt;9,0,SMALL(D313:N313,1))</f>
        <v>0</v>
      </c>
      <c r="R313" s="64">
        <f>IF(P313&lt;10,0,SMALL(D313:N313,2))</f>
        <v>0</v>
      </c>
      <c r="S313" s="64">
        <f>IF(P313&lt;11,0,SMALL(D313:N313,3))</f>
        <v>0</v>
      </c>
      <c r="T313" s="64">
        <f>IF(P313&lt;12,0,+SMALL(D313:N313,4))</f>
        <v>0</v>
      </c>
      <c r="U313" s="64">
        <f>IF(EXCLUS=4,O313-Q313-R313-S313-T313,IF(EXCLUS=3,O313-Q313-R313-S313,IF(EXCLUS=2,O313-Q313-R313,IF(EXCLUS=1,O313-Q313))))</f>
        <v>65</v>
      </c>
      <c r="V313" s="64">
        <f>+IF(+COUNT(D313:N313)&gt;0,RANK(U313,$U$262:$U$333,0),"")</f>
        <v>52</v>
      </c>
      <c r="W313" s="66" t="str">
        <f>IF(P313&gt;MAXCOMPET-1,1,"")</f>
        <v/>
      </c>
    </row>
    <row r="314" spans="1:23">
      <c r="A314" s="60" t="s">
        <v>181</v>
      </c>
      <c r="B314" s="67" t="s">
        <v>87</v>
      </c>
      <c r="C314" s="68" t="s">
        <v>60</v>
      </c>
      <c r="D314" s="63"/>
      <c r="E314" s="63"/>
      <c r="F314" s="63"/>
      <c r="G314" s="63"/>
      <c r="H314" s="63">
        <v>28</v>
      </c>
      <c r="I314" s="63"/>
      <c r="J314" s="63"/>
      <c r="K314" s="63">
        <v>29</v>
      </c>
      <c r="L314" s="63"/>
      <c r="M314" s="63"/>
      <c r="N314" s="63"/>
      <c r="O314" s="64">
        <f>SUM(D314:N314)</f>
        <v>57</v>
      </c>
      <c r="P314" s="65">
        <f>COUNT(D314:N314)</f>
        <v>2</v>
      </c>
      <c r="Q314" s="64">
        <f>IF(P314&lt;9,0,SMALL(D314:N314,1))</f>
        <v>0</v>
      </c>
      <c r="R314" s="64">
        <f>IF(P314&lt;10,0,SMALL(D314:N314,2))</f>
        <v>0</v>
      </c>
      <c r="S314" s="64">
        <f>IF(P314&lt;11,0,SMALL(D314:N314,3))</f>
        <v>0</v>
      </c>
      <c r="T314" s="64">
        <f>IF(P314&lt;12,0,+SMALL(D314:N314,4))</f>
        <v>0</v>
      </c>
      <c r="U314" s="64">
        <f>IF(EXCLUS=4,O314-Q314-R314-S314-T314,IF(EXCLUS=3,O314-Q314-R314-S314,IF(EXCLUS=2,O314-Q314-R314,IF(EXCLUS=1,O314-Q314))))</f>
        <v>57</v>
      </c>
      <c r="V314" s="64">
        <f>+IF(+COUNT(D314:N314)&gt;0,RANK(U314,$U$262:$U$333,0),"")</f>
        <v>53</v>
      </c>
      <c r="W314" s="66" t="str">
        <f>IF(P314&gt;MAXCOMPET-1,1,"")</f>
        <v/>
      </c>
    </row>
    <row r="315" spans="1:23">
      <c r="A315" s="60" t="s">
        <v>169</v>
      </c>
      <c r="B315" s="67" t="s">
        <v>160</v>
      </c>
      <c r="C315" s="68" t="s">
        <v>78</v>
      </c>
      <c r="D315" s="63"/>
      <c r="E315" s="63"/>
      <c r="F315" s="63"/>
      <c r="G315" s="63"/>
      <c r="H315" s="63"/>
      <c r="I315" s="63"/>
      <c r="J315" s="63">
        <v>32</v>
      </c>
      <c r="K315" s="63">
        <v>24</v>
      </c>
      <c r="L315" s="63"/>
      <c r="M315" s="63"/>
      <c r="N315" s="63"/>
      <c r="O315" s="64">
        <f>SUM(D315:N315)</f>
        <v>56</v>
      </c>
      <c r="P315" s="65">
        <f>COUNT(D315:N315)</f>
        <v>2</v>
      </c>
      <c r="Q315" s="64">
        <f>IF(P315&lt;9,0,SMALL(D315:N315,1))</f>
        <v>0</v>
      </c>
      <c r="R315" s="64">
        <f>IF(P315&lt;10,0,SMALL(D315:N315,2))</f>
        <v>0</v>
      </c>
      <c r="S315" s="64">
        <f>IF(P315&lt;11,0,SMALL(D315:N315,3))</f>
        <v>0</v>
      </c>
      <c r="T315" s="64">
        <f>IF(P315&lt;12,0,+SMALL(D315:N315,4))</f>
        <v>0</v>
      </c>
      <c r="U315" s="64">
        <f>IF(EXCLUS=4,O315-Q315-R315-S315-T315,IF(EXCLUS=3,O315-Q315-R315-S315,IF(EXCLUS=2,O315-Q315-R315,IF(EXCLUS=1,O315-Q315))))</f>
        <v>56</v>
      </c>
      <c r="V315" s="64">
        <f>+IF(+COUNT(D315:N315)&gt;0,RANK(U315,$U$262:$U$333,0),"")</f>
        <v>54</v>
      </c>
      <c r="W315" s="66" t="str">
        <f>IF(P315&gt;MAXCOMPET-1,1,"")</f>
        <v/>
      </c>
    </row>
    <row r="316" spans="1:23">
      <c r="A316" s="60" t="s">
        <v>177</v>
      </c>
      <c r="B316" s="67" t="s">
        <v>178</v>
      </c>
      <c r="C316" s="68" t="s">
        <v>70</v>
      </c>
      <c r="D316" s="63"/>
      <c r="E316" s="63">
        <v>0</v>
      </c>
      <c r="F316" s="63"/>
      <c r="G316" s="63"/>
      <c r="H316" s="63">
        <v>17</v>
      </c>
      <c r="I316" s="63"/>
      <c r="J316" s="63">
        <v>28</v>
      </c>
      <c r="K316" s="63"/>
      <c r="L316" s="63"/>
      <c r="M316" s="63"/>
      <c r="N316" s="63"/>
      <c r="O316" s="64">
        <f>SUM(D316:N316)</f>
        <v>45</v>
      </c>
      <c r="P316" s="65">
        <f>COUNT(D316:N316)</f>
        <v>3</v>
      </c>
      <c r="Q316" s="64">
        <f>IF(P316&lt;9,0,SMALL(D316:N316,1))</f>
        <v>0</v>
      </c>
      <c r="R316" s="64">
        <f>IF(P316&lt;10,0,SMALL(D316:N316,2))</f>
        <v>0</v>
      </c>
      <c r="S316" s="64">
        <f>IF(P316&lt;11,0,SMALL(D316:N316,3))</f>
        <v>0</v>
      </c>
      <c r="T316" s="64">
        <f>IF(P316&lt;12,0,+SMALL(D316:N316,4))</f>
        <v>0</v>
      </c>
      <c r="U316" s="64">
        <f>IF(EXCLUS=4,O316-Q316-R316-S316-T316,IF(EXCLUS=3,O316-Q316-R316-S316,IF(EXCLUS=2,O316-Q316-R316,IF(EXCLUS=1,O316-Q316))))</f>
        <v>45</v>
      </c>
      <c r="V316" s="64">
        <f>+IF(+COUNT(D316:N316)&gt;0,RANK(U316,$U$262:$U$333,0),"")</f>
        <v>55</v>
      </c>
      <c r="W316" s="66" t="str">
        <f>IF(P316&gt;MAXCOMPET-1,1,"")</f>
        <v/>
      </c>
    </row>
    <row r="317" spans="1:23">
      <c r="A317" s="60" t="s">
        <v>179</v>
      </c>
      <c r="B317" s="67" t="s">
        <v>91</v>
      </c>
      <c r="C317" s="68" t="s">
        <v>180</v>
      </c>
      <c r="D317" s="63"/>
      <c r="E317" s="63"/>
      <c r="F317" s="63"/>
      <c r="G317" s="63">
        <v>35</v>
      </c>
      <c r="H317" s="63"/>
      <c r="I317" s="63"/>
      <c r="J317" s="63"/>
      <c r="K317" s="63"/>
      <c r="L317" s="63"/>
      <c r="M317" s="63"/>
      <c r="N317" s="63"/>
      <c r="O317" s="64">
        <f>SUM(D317:N317)</f>
        <v>35</v>
      </c>
      <c r="P317" s="65">
        <f>COUNT(D317:N317)</f>
        <v>1</v>
      </c>
      <c r="Q317" s="64">
        <f>IF(P317&lt;9,0,SMALL(D317:N317,1))</f>
        <v>0</v>
      </c>
      <c r="R317" s="64">
        <f>IF(P317&lt;10,0,SMALL(D317:N317,2))</f>
        <v>0</v>
      </c>
      <c r="S317" s="64">
        <f>IF(P317&lt;11,0,SMALL(D317:N317,3))</f>
        <v>0</v>
      </c>
      <c r="T317" s="64">
        <f>IF(P317&lt;12,0,+SMALL(D317:N317,4))</f>
        <v>0</v>
      </c>
      <c r="U317" s="64">
        <f>IF(EXCLUS=4,O317-Q317-R317-S317-T317,IF(EXCLUS=3,O317-Q317-R317-S317,IF(EXCLUS=2,O317-Q317-R317,IF(EXCLUS=1,O317-Q317))))</f>
        <v>35</v>
      </c>
      <c r="V317" s="64">
        <f>+IF(+COUNT(D317:N317)&gt;0,RANK(U317,$U$262:$U$333,0),"")</f>
        <v>56</v>
      </c>
      <c r="W317" s="66" t="str">
        <f>IF(P317&gt;MAXCOMPET-1,1,"")</f>
        <v/>
      </c>
    </row>
    <row r="318" spans="1:23">
      <c r="A318" s="60" t="s">
        <v>182</v>
      </c>
      <c r="B318" s="67" t="s">
        <v>183</v>
      </c>
      <c r="C318" s="68" t="s">
        <v>65</v>
      </c>
      <c r="D318" s="63">
        <v>0</v>
      </c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4">
        <f>SUM(D318:N318)</f>
        <v>0</v>
      </c>
      <c r="P318" s="65">
        <f>COUNT(D318:N318)</f>
        <v>1</v>
      </c>
      <c r="Q318" s="64">
        <f>IF(P318&lt;9,0,SMALL(D318:N318,1))</f>
        <v>0</v>
      </c>
      <c r="R318" s="64">
        <f>IF(P318&lt;10,0,SMALL(D318:N318,2))</f>
        <v>0</v>
      </c>
      <c r="S318" s="64">
        <f>IF(P318&lt;11,0,SMALL(D318:N318,3))</f>
        <v>0</v>
      </c>
      <c r="T318" s="64">
        <f>IF(P318&lt;12,0,+SMALL(D318:N318,4))</f>
        <v>0</v>
      </c>
      <c r="U318" s="64">
        <f>IF(EXCLUS=4,O318-Q318-R318-S318-T318,IF(EXCLUS=3,O318-Q318-R318-S318,IF(EXCLUS=2,O318-Q318-R318,IF(EXCLUS=1,O318-Q318))))</f>
        <v>0</v>
      </c>
      <c r="V318" s="64">
        <f>+IF(+COUNT(D318:N318)&gt;0,RANK(U318,$U$262:$U$333,0),"")</f>
        <v>57</v>
      </c>
      <c r="W318" s="66" t="str">
        <f>IF(P318&gt;MAXCOMPET-1,1,"")</f>
        <v/>
      </c>
    </row>
    <row r="319" spans="1:23">
      <c r="A319" s="60" t="s">
        <v>184</v>
      </c>
      <c r="B319" s="67" t="s">
        <v>185</v>
      </c>
      <c r="C319" s="68" t="s">
        <v>180</v>
      </c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4">
        <f>SUM(D319:N319)</f>
        <v>0</v>
      </c>
      <c r="P319" s="65">
        <f>COUNT(D319:N319)</f>
        <v>0</v>
      </c>
      <c r="Q319" s="64">
        <f>IF(P319&lt;9,0,SMALL(D319:N319,1))</f>
        <v>0</v>
      </c>
      <c r="R319" s="64">
        <f>IF(P319&lt;10,0,SMALL(D319:N319,2))</f>
        <v>0</v>
      </c>
      <c r="S319" s="64">
        <f>IF(P319&lt;11,0,SMALL(D319:N319,3))</f>
        <v>0</v>
      </c>
      <c r="T319" s="64">
        <f>IF(P319&lt;12,0,+SMALL(D319:N319,4))</f>
        <v>0</v>
      </c>
      <c r="U319" s="64">
        <f>IF(EXCLUS=4,O319-Q319-R319-S319-T319,IF(EXCLUS=3,O319-Q319-R319-S319,IF(EXCLUS=2,O319-Q319-R319,IF(EXCLUS=1,O319-Q319))))</f>
        <v>0</v>
      </c>
      <c r="V319" s="64" t="str">
        <f>+IF(+COUNT(D319:N319)&gt;0,RANK(U319,$U$262:$U$333,0),"")</f>
        <v/>
      </c>
      <c r="W319" s="66" t="str">
        <f>IF(P319&gt;MAXCOMPET-1,1,"")</f>
        <v/>
      </c>
    </row>
    <row r="320" spans="1:23">
      <c r="A320" s="60" t="s">
        <v>186</v>
      </c>
      <c r="B320" s="67" t="s">
        <v>187</v>
      </c>
      <c r="C320" s="68" t="s">
        <v>126</v>
      </c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4">
        <f>SUM(D320:N320)</f>
        <v>0</v>
      </c>
      <c r="P320" s="65">
        <f>COUNT(D320:N320)</f>
        <v>0</v>
      </c>
      <c r="Q320" s="64">
        <f>IF(P320&lt;9,0,SMALL(D320:N320,1))</f>
        <v>0</v>
      </c>
      <c r="R320" s="64">
        <f>IF(P320&lt;10,0,SMALL(D320:N320,2))</f>
        <v>0</v>
      </c>
      <c r="S320" s="64">
        <f>IF(P320&lt;11,0,SMALL(D320:N320,3))</f>
        <v>0</v>
      </c>
      <c r="T320" s="64">
        <f>IF(P320&lt;12,0,+SMALL(D320:N320,4))</f>
        <v>0</v>
      </c>
      <c r="U320" s="64">
        <f>IF(EXCLUS=4,O320-Q320-R320-S320-T320,IF(EXCLUS=3,O320-Q320-R320-S320,IF(EXCLUS=2,O320-Q320-R320,IF(EXCLUS=1,O320-Q320))))</f>
        <v>0</v>
      </c>
      <c r="V320" s="64" t="str">
        <f>+IF(+COUNT(D320:N320)&gt;0,RANK(U320,$U$262:$U$333,0),"")</f>
        <v/>
      </c>
      <c r="W320" s="66" t="str">
        <f>IF(P320&gt;MAXCOMPET-1,1,"")</f>
        <v/>
      </c>
    </row>
    <row r="321" spans="1:23">
      <c r="A321" s="60" t="s">
        <v>188</v>
      </c>
      <c r="B321" s="67" t="s">
        <v>189</v>
      </c>
      <c r="C321" s="68" t="s">
        <v>47</v>
      </c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4">
        <f>SUM(D321:N321)</f>
        <v>0</v>
      </c>
      <c r="P321" s="65">
        <f>COUNT(D321:N321)</f>
        <v>0</v>
      </c>
      <c r="Q321" s="64">
        <f>IF(P321&lt;9,0,SMALL(D321:N321,1))</f>
        <v>0</v>
      </c>
      <c r="R321" s="64">
        <f>IF(P321&lt;10,0,SMALL(D321:N321,2))</f>
        <v>0</v>
      </c>
      <c r="S321" s="64">
        <f>IF(P321&lt;11,0,SMALL(D321:N321,3))</f>
        <v>0</v>
      </c>
      <c r="T321" s="64">
        <f>IF(P321&lt;12,0,+SMALL(D321:N321,4))</f>
        <v>0</v>
      </c>
      <c r="U321" s="64">
        <f>IF(EXCLUS=4,O321-Q321-R321-S321-T321,IF(EXCLUS=3,O321-Q321-R321-S321,IF(EXCLUS=2,O321-Q321-R321,IF(EXCLUS=1,O321-Q321))))</f>
        <v>0</v>
      </c>
      <c r="V321" s="64" t="str">
        <f>+IF(+COUNT(D321:N321)&gt;0,RANK(U321,$U$262:$U$333,0),"")</f>
        <v/>
      </c>
      <c r="W321" s="66" t="str">
        <f>IF(P321&gt;MAXCOMPET-1,1,"")</f>
        <v/>
      </c>
    </row>
    <row r="322" spans="1:23">
      <c r="A322" s="60" t="s">
        <v>190</v>
      </c>
      <c r="B322" s="67" t="s">
        <v>191</v>
      </c>
      <c r="C322" s="68" t="s">
        <v>168</v>
      </c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4">
        <f>SUM(D322:N322)</f>
        <v>0</v>
      </c>
      <c r="P322" s="65">
        <f>COUNT(D322:N322)</f>
        <v>0</v>
      </c>
      <c r="Q322" s="64">
        <f>IF(P322&lt;9,0,SMALL(D322:N322,1))</f>
        <v>0</v>
      </c>
      <c r="R322" s="64">
        <f>IF(P322&lt;10,0,SMALL(D322:N322,2))</f>
        <v>0</v>
      </c>
      <c r="S322" s="64">
        <f>IF(P322&lt;11,0,SMALL(D322:N322,3))</f>
        <v>0</v>
      </c>
      <c r="T322" s="64">
        <f>IF(P322&lt;12,0,+SMALL(D322:N322,4))</f>
        <v>0</v>
      </c>
      <c r="U322" s="64">
        <f>IF(EXCLUS=4,O322-Q322-R322-S322-T322,IF(EXCLUS=3,O322-Q322-R322-S322,IF(EXCLUS=2,O322-Q322-R322,IF(EXCLUS=1,O322-Q322))))</f>
        <v>0</v>
      </c>
      <c r="V322" s="64" t="str">
        <f>+IF(+COUNT(D322:N322)&gt;0,RANK(U322,$U$262:$U$333,0),"")</f>
        <v/>
      </c>
      <c r="W322" s="66" t="str">
        <f>IF(P322&gt;MAXCOMPET-1,1,"")</f>
        <v/>
      </c>
    </row>
    <row r="323" spans="1:23">
      <c r="A323" s="60"/>
      <c r="B323" s="67"/>
      <c r="C323" s="68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4">
        <f>SUM(D323:N323)</f>
        <v>0</v>
      </c>
      <c r="P323" s="65">
        <f>COUNT(D323:N323)</f>
        <v>0</v>
      </c>
      <c r="Q323" s="64">
        <f>IF(P323&lt;9,0,SMALL(D323:N323,1))</f>
        <v>0</v>
      </c>
      <c r="R323" s="64">
        <f>IF(P323&lt;10,0,SMALL(D323:N323,2))</f>
        <v>0</v>
      </c>
      <c r="S323" s="64">
        <f>IF(P323&lt;11,0,SMALL(D323:N323,3))</f>
        <v>0</v>
      </c>
      <c r="T323" s="64">
        <f>IF(P323&lt;12,0,+SMALL(D323:N323,4))</f>
        <v>0</v>
      </c>
      <c r="U323" s="64">
        <f>IF(EXCLUS=4,O323-Q323-R323-S323-T323,IF(EXCLUS=3,O323-Q323-R323-S323,IF(EXCLUS=2,O323-Q323-R323,IF(EXCLUS=1,O323-Q323))))</f>
        <v>0</v>
      </c>
      <c r="V323" s="64" t="str">
        <f>+IF(+COUNT(D323:N323)&gt;0,RANK(U323,$U$262:$U$333,0),"")</f>
        <v/>
      </c>
      <c r="W323" s="66" t="str">
        <f>IF(P323&gt;MAXCOMPET-1,1,"")</f>
        <v/>
      </c>
    </row>
    <row r="324" spans="1:23">
      <c r="A324" s="60"/>
      <c r="B324" s="67"/>
      <c r="C324" s="68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4">
        <f>SUM(D324:N324)</f>
        <v>0</v>
      </c>
      <c r="P324" s="65">
        <f>COUNT(D324:N324)</f>
        <v>0</v>
      </c>
      <c r="Q324" s="64">
        <f>IF(P324&lt;9,0,SMALL(D324:N324,1))</f>
        <v>0</v>
      </c>
      <c r="R324" s="64">
        <f>IF(P324&lt;10,0,SMALL(D324:N324,2))</f>
        <v>0</v>
      </c>
      <c r="S324" s="64">
        <f>IF(P324&lt;11,0,SMALL(D324:N324,3))</f>
        <v>0</v>
      </c>
      <c r="T324" s="64">
        <f>IF(P324&lt;12,0,+SMALL(D324:N324,4))</f>
        <v>0</v>
      </c>
      <c r="U324" s="64">
        <f>IF(EXCLUS=4,O324-Q324-R324-S324-T324,IF(EXCLUS=3,O324-Q324-R324-S324,IF(EXCLUS=2,O324-Q324-R324,IF(EXCLUS=1,O324-Q324))))</f>
        <v>0</v>
      </c>
      <c r="V324" s="64" t="str">
        <f>+IF(+COUNT(D324:N324)&gt;0,RANK(U324,$U$262:$U$333,0),"")</f>
        <v/>
      </c>
      <c r="W324" s="66" t="str">
        <f>IF(P324&gt;MAXCOMPET-1,1,"")</f>
        <v/>
      </c>
    </row>
    <row r="325" spans="1:23">
      <c r="A325" s="60"/>
      <c r="B325" s="67"/>
      <c r="C325" s="68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4">
        <f>SUM(D325:N325)</f>
        <v>0</v>
      </c>
      <c r="P325" s="65">
        <f>COUNT(D325:N325)</f>
        <v>0</v>
      </c>
      <c r="Q325" s="64">
        <f>IF(P325&lt;9,0,SMALL(D325:N325,1))</f>
        <v>0</v>
      </c>
      <c r="R325" s="64">
        <f>IF(P325&lt;10,0,SMALL(D325:N325,2))</f>
        <v>0</v>
      </c>
      <c r="S325" s="64">
        <f>IF(P325&lt;11,0,SMALL(D325:N325,3))</f>
        <v>0</v>
      </c>
      <c r="T325" s="64">
        <f>IF(P325&lt;12,0,+SMALL(D325:N325,4))</f>
        <v>0</v>
      </c>
      <c r="U325" s="64">
        <f>IF(EXCLUS=4,O325-Q325-R325-S325-T325,IF(EXCLUS=3,O325-Q325-R325-S325,IF(EXCLUS=2,O325-Q325-R325,IF(EXCLUS=1,O325-Q325))))</f>
        <v>0</v>
      </c>
      <c r="V325" s="64" t="str">
        <f>+IF(+COUNT(D325:N325)&gt;0,RANK(U325,$U$262:$U$333,0),"")</f>
        <v/>
      </c>
      <c r="W325" s="66" t="str">
        <f>IF(P325&gt;MAXCOMPET-1,1,"")</f>
        <v/>
      </c>
    </row>
    <row r="326" spans="1:23">
      <c r="A326" s="60"/>
      <c r="B326" s="67"/>
      <c r="C326" s="68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4">
        <f>SUM(D326:N326)</f>
        <v>0</v>
      </c>
      <c r="P326" s="65">
        <f>COUNT(D326:N326)</f>
        <v>0</v>
      </c>
      <c r="Q326" s="64">
        <f>IF(P326&lt;9,0,SMALL(D326:N326,1))</f>
        <v>0</v>
      </c>
      <c r="R326" s="64">
        <f>IF(P326&lt;10,0,SMALL(D326:N326,2))</f>
        <v>0</v>
      </c>
      <c r="S326" s="64">
        <f>IF(P326&lt;11,0,SMALL(D326:N326,3))</f>
        <v>0</v>
      </c>
      <c r="T326" s="64">
        <f>IF(P326&lt;12,0,+SMALL(D326:N326,4))</f>
        <v>0</v>
      </c>
      <c r="U326" s="64">
        <f>IF(EXCLUS=4,O326-Q326-R326-S326-T326,IF(EXCLUS=3,O326-Q326-R326-S326,IF(EXCLUS=2,O326-Q326-R326,IF(EXCLUS=1,O326-Q326))))</f>
        <v>0</v>
      </c>
      <c r="V326" s="64" t="str">
        <f>+IF(+COUNT(D326:N326)&gt;0,RANK(U326,$U$262:$U$333,0),"")</f>
        <v/>
      </c>
      <c r="W326" s="66" t="str">
        <f>IF(P326&gt;MAXCOMPET-1,1,"")</f>
        <v/>
      </c>
    </row>
    <row r="327" spans="1:23">
      <c r="A327" s="60"/>
      <c r="B327" s="67"/>
      <c r="C327" s="68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4">
        <f>SUM(D327:N327)</f>
        <v>0</v>
      </c>
      <c r="P327" s="65">
        <f>COUNT(D327:N327)</f>
        <v>0</v>
      </c>
      <c r="Q327" s="64">
        <f>IF(P327&lt;9,0,SMALL(D327:N327,1))</f>
        <v>0</v>
      </c>
      <c r="R327" s="64">
        <f>IF(P327&lt;10,0,SMALL(D327:N327,2))</f>
        <v>0</v>
      </c>
      <c r="S327" s="64">
        <f>IF(P327&lt;11,0,SMALL(D327:N327,3))</f>
        <v>0</v>
      </c>
      <c r="T327" s="64">
        <f>IF(P327&lt;12,0,+SMALL(D327:N327,4))</f>
        <v>0</v>
      </c>
      <c r="U327" s="64">
        <f>IF(EXCLUS=4,O327-Q327-R327-S327-T327,IF(EXCLUS=3,O327-Q327-R327-S327,IF(EXCLUS=2,O327-Q327-R327,IF(EXCLUS=1,O327-Q327))))</f>
        <v>0</v>
      </c>
      <c r="V327" s="64" t="str">
        <f>+IF(+COUNT(D327:N327)&gt;0,RANK(U327,$U$262:$U$333,0),"")</f>
        <v/>
      </c>
      <c r="W327" s="66" t="str">
        <f>IF(P327&gt;MAXCOMPET-1,1,"")</f>
        <v/>
      </c>
    </row>
    <row r="328" spans="1:23">
      <c r="A328" s="60"/>
      <c r="B328" s="67"/>
      <c r="C328" s="68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4">
        <f>SUM(D328:N328)</f>
        <v>0</v>
      </c>
      <c r="P328" s="65">
        <f>COUNT(D328:N328)</f>
        <v>0</v>
      </c>
      <c r="Q328" s="64">
        <f>IF(P328&lt;9,0,SMALL(D328:N328,1))</f>
        <v>0</v>
      </c>
      <c r="R328" s="64">
        <f>IF(P328&lt;10,0,SMALL(D328:N328,2))</f>
        <v>0</v>
      </c>
      <c r="S328" s="64">
        <f>IF(P328&lt;11,0,SMALL(D328:N328,3))</f>
        <v>0</v>
      </c>
      <c r="T328" s="64">
        <f>IF(P328&lt;12,0,+SMALL(D328:N328,4))</f>
        <v>0</v>
      </c>
      <c r="U328" s="64">
        <f>IF(EXCLUS=4,O328-Q328-R328-S328-T328,IF(EXCLUS=3,O328-Q328-R328-S328,IF(EXCLUS=2,O328-Q328-R328,IF(EXCLUS=1,O328-Q328))))</f>
        <v>0</v>
      </c>
      <c r="V328" s="64" t="str">
        <f>+IF(+COUNT(D328:N328)&gt;0,RANK(U328,$U$262:$U$333,0),"")</f>
        <v/>
      </c>
      <c r="W328" s="66" t="str">
        <f>IF(P328&gt;MAXCOMPET-1,1,"")</f>
        <v/>
      </c>
    </row>
    <row r="329" spans="1:23">
      <c r="A329" s="67"/>
      <c r="B329" s="67"/>
      <c r="C329" s="68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4">
        <f>SUM(D329:N329)</f>
        <v>0</v>
      </c>
      <c r="P329" s="65">
        <f>COUNT(D329:N329)</f>
        <v>0</v>
      </c>
      <c r="Q329" s="64">
        <f>IF(P329&lt;9,0,SMALL(D329:N329,1))</f>
        <v>0</v>
      </c>
      <c r="R329" s="64">
        <f>IF(P329&lt;10,0,SMALL(D329:N329,2))</f>
        <v>0</v>
      </c>
      <c r="S329" s="64">
        <f>IF(P329&lt;11,0,SMALL(D329:N329,3))</f>
        <v>0</v>
      </c>
      <c r="T329" s="64">
        <f>IF(P329&lt;12,0,+SMALL(D329:N329,4))</f>
        <v>0</v>
      </c>
      <c r="U329" s="64">
        <f>IF(EXCLUS=4,O329-Q329-R329-S329-T329,IF(EXCLUS=3,O329-Q329-R329-S329,IF(EXCLUS=2,O329-Q329-R329,IF(EXCLUS=1,O329-Q329))))</f>
        <v>0</v>
      </c>
      <c r="V329" s="64" t="str">
        <f>+IF(+COUNT(D329:N329)&gt;0,RANK(U329,$U$262:$U$333,0),"")</f>
        <v/>
      </c>
      <c r="W329" s="66" t="str">
        <f>IF(P329&gt;MAXCOMPET-1,1,"")</f>
        <v/>
      </c>
    </row>
    <row r="330" spans="1:23">
      <c r="A330" s="60"/>
      <c r="B330" s="67"/>
      <c r="C330" s="68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4">
        <f>SUM(D330:N330)</f>
        <v>0</v>
      </c>
      <c r="P330" s="65">
        <f>COUNT(D330:N330)</f>
        <v>0</v>
      </c>
      <c r="Q330" s="64">
        <f>IF(P330&lt;9,0,SMALL(D330:N330,1))</f>
        <v>0</v>
      </c>
      <c r="R330" s="64">
        <f>IF(P330&lt;10,0,SMALL(D330:N330,2))</f>
        <v>0</v>
      </c>
      <c r="S330" s="64">
        <f>IF(P330&lt;11,0,SMALL(D330:N330,3))</f>
        <v>0</v>
      </c>
      <c r="T330" s="64">
        <f>IF(P330&lt;12,0,+SMALL(D330:N330,4))</f>
        <v>0</v>
      </c>
      <c r="U330" s="64">
        <f>IF(EXCLUS=4,O330-Q330-R330-S330-T330,IF(EXCLUS=3,O330-Q330-R330-S330,IF(EXCLUS=2,O330-Q330-R330,IF(EXCLUS=1,O330-Q330))))</f>
        <v>0</v>
      </c>
      <c r="V330" s="64" t="str">
        <f>+IF(+COUNT(D330:N330)&gt;0,RANK(U330,$U$262:$U$333,0),"")</f>
        <v/>
      </c>
      <c r="W330" s="66" t="str">
        <f>IF(P330&gt;MAXCOMPET-1,1,"")</f>
        <v/>
      </c>
    </row>
    <row r="331" spans="1:23">
      <c r="A331" s="60"/>
      <c r="B331" s="67"/>
      <c r="C331" s="68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4">
        <f>SUM(D331:N331)</f>
        <v>0</v>
      </c>
      <c r="P331" s="65">
        <f>COUNT(D331:N331)</f>
        <v>0</v>
      </c>
      <c r="Q331" s="64">
        <f>IF(P331&lt;9,0,SMALL(D331:N331,1))</f>
        <v>0</v>
      </c>
      <c r="R331" s="64">
        <f>IF(P331&lt;10,0,SMALL(D331:N331,2))</f>
        <v>0</v>
      </c>
      <c r="S331" s="64">
        <f>IF(P331&lt;11,0,SMALL(D331:N331,3))</f>
        <v>0</v>
      </c>
      <c r="T331" s="64">
        <f>IF(P331&lt;12,0,+SMALL(D331:N331,4))</f>
        <v>0</v>
      </c>
      <c r="U331" s="64">
        <f>IF(EXCLUS=4,O331-Q331-R331-S331-T331,IF(EXCLUS=3,O331-Q331-R331-S331,IF(EXCLUS=2,O331-Q331-R331,IF(EXCLUS=1,O331-Q331))))</f>
        <v>0</v>
      </c>
      <c r="V331" s="64" t="str">
        <f>+IF(+COUNT(D331:N331)&gt;0,RANK(U331,$U$262:$U$333,0),"")</f>
        <v/>
      </c>
      <c r="W331" s="66" t="str">
        <f>IF(P331&gt;MAXCOMPET-1,1,"")</f>
        <v/>
      </c>
    </row>
    <row r="332" spans="1:23">
      <c r="A332" s="60"/>
      <c r="B332" s="67"/>
      <c r="C332" s="68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4">
        <f>SUM(D332:N332)</f>
        <v>0</v>
      </c>
      <c r="P332" s="65">
        <f>COUNT(D332:N332)</f>
        <v>0</v>
      </c>
      <c r="Q332" s="64">
        <f>IF(P332&lt;9,0,SMALL(D332:N332,1))</f>
        <v>0</v>
      </c>
      <c r="R332" s="64">
        <f>IF(P332&lt;10,0,SMALL(D332:N332,2))</f>
        <v>0</v>
      </c>
      <c r="S332" s="64">
        <f>IF(P332&lt;11,0,SMALL(D332:N332,3))</f>
        <v>0</v>
      </c>
      <c r="T332" s="64">
        <f>IF(P332&lt;12,0,+SMALL(D332:N332,4))</f>
        <v>0</v>
      </c>
      <c r="U332" s="64">
        <f>IF(EXCLUS=4,O332-Q332-R332-S332-T332,IF(EXCLUS=3,O332-Q332-R332-S332,IF(EXCLUS=2,O332-Q332-R332,IF(EXCLUS=1,O332-Q332))))</f>
        <v>0</v>
      </c>
      <c r="V332" s="64" t="str">
        <f>+IF(+COUNT(D332:N332)&gt;0,RANK(U332,$U$262:$U$333,0),"")</f>
        <v/>
      </c>
      <c r="W332" s="66" t="str">
        <f>IF(P332&gt;MAXCOMPET-1,1,"")</f>
        <v/>
      </c>
    </row>
    <row r="333" spans="1:23">
      <c r="A333" s="60"/>
      <c r="B333" s="67"/>
      <c r="C333" s="68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4"/>
      <c r="P333" s="65"/>
      <c r="Q333" s="64"/>
      <c r="R333" s="64"/>
      <c r="S333" s="64"/>
      <c r="T333" s="64"/>
      <c r="U333" s="64"/>
      <c r="V333" s="64"/>
      <c r="W333" s="66"/>
    </row>
    <row r="334" spans="1:23" ht="15.75">
      <c r="A334" s="72">
        <f>COUNTIF($A$262:$A$333,"&gt;&lt;")</f>
        <v>61</v>
      </c>
      <c r="B334" s="72">
        <f>COUNTIF($B$262:$B$333,"&gt;&lt;")</f>
        <v>61</v>
      </c>
      <c r="C334" s="72">
        <f>COUNTIF($C$262:$C$333,"&gt;&lt;")</f>
        <v>61</v>
      </c>
      <c r="D334" s="72">
        <f t="shared" ref="D334:N334" si="11">COUNTIF(D$262:D$333,"=0")+COUNTIF(D$262:D$333,"&gt;0")</f>
        <v>37</v>
      </c>
      <c r="E334" s="72">
        <f t="shared" si="11"/>
        <v>42</v>
      </c>
      <c r="F334" s="72">
        <f t="shared" si="11"/>
        <v>39</v>
      </c>
      <c r="G334" s="72">
        <f t="shared" si="11"/>
        <v>43</v>
      </c>
      <c r="H334" s="72">
        <f t="shared" si="11"/>
        <v>18</v>
      </c>
      <c r="I334" s="72">
        <f t="shared" si="11"/>
        <v>40</v>
      </c>
      <c r="J334" s="72">
        <f t="shared" si="11"/>
        <v>33</v>
      </c>
      <c r="K334" s="72">
        <f t="shared" si="11"/>
        <v>41</v>
      </c>
      <c r="L334" s="72">
        <f t="shared" si="11"/>
        <v>32</v>
      </c>
      <c r="M334" s="72">
        <f t="shared" si="11"/>
        <v>0</v>
      </c>
      <c r="N334" s="72">
        <f t="shared" si="11"/>
        <v>0</v>
      </c>
      <c r="O334" s="64"/>
      <c r="P334" s="64"/>
      <c r="Q334" s="64"/>
      <c r="R334" s="64"/>
      <c r="S334" s="64"/>
      <c r="T334" s="64"/>
      <c r="U334" s="64"/>
      <c r="V334" s="116" t="s">
        <v>10</v>
      </c>
      <c r="W334" s="66"/>
    </row>
    <row r="335" spans="1:23">
      <c r="A335" s="74"/>
      <c r="B335" s="75"/>
      <c r="C335" s="76"/>
      <c r="D335" s="77">
        <f t="shared" ref="D335:N335" si="12">IF(D334&gt;0,D334/$A334,0)</f>
        <v>0.60655737704918034</v>
      </c>
      <c r="E335" s="77">
        <f t="shared" si="12"/>
        <v>0.68852459016393441</v>
      </c>
      <c r="F335" s="77">
        <f t="shared" si="12"/>
        <v>0.63934426229508201</v>
      </c>
      <c r="G335" s="77">
        <f t="shared" si="12"/>
        <v>0.70491803278688525</v>
      </c>
      <c r="H335" s="77">
        <f t="shared" si="12"/>
        <v>0.29508196721311475</v>
      </c>
      <c r="I335" s="77">
        <f t="shared" si="12"/>
        <v>0.65573770491803274</v>
      </c>
      <c r="J335" s="77">
        <f t="shared" si="12"/>
        <v>0.54098360655737709</v>
      </c>
      <c r="K335" s="77">
        <f t="shared" si="12"/>
        <v>0.67213114754098358</v>
      </c>
      <c r="L335" s="77">
        <f t="shared" si="12"/>
        <v>0.52459016393442626</v>
      </c>
      <c r="M335" s="77">
        <f t="shared" si="12"/>
        <v>0</v>
      </c>
      <c r="N335" s="77">
        <f t="shared" si="12"/>
        <v>0</v>
      </c>
      <c r="O335" s="64"/>
      <c r="P335" s="64"/>
      <c r="Q335" s="64"/>
      <c r="R335" s="64"/>
      <c r="S335" s="64"/>
      <c r="T335" s="64"/>
      <c r="U335" s="64"/>
      <c r="V335" s="64"/>
      <c r="W335" s="66"/>
    </row>
    <row r="336" spans="1:23">
      <c r="A336" s="78"/>
      <c r="B336" s="79"/>
      <c r="C336" s="80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6"/>
    </row>
    <row r="337" spans="1:23" ht="15.75">
      <c r="A337" s="82" t="s">
        <v>82</v>
      </c>
      <c r="B337" s="83" t="s">
        <v>305</v>
      </c>
      <c r="C337" s="84" t="s">
        <v>13</v>
      </c>
      <c r="D337" s="84" t="s">
        <v>273</v>
      </c>
      <c r="E337" s="85"/>
      <c r="F337" s="85"/>
      <c r="G337" s="85"/>
      <c r="H337" s="85"/>
      <c r="I337" s="85"/>
      <c r="J337" s="85"/>
      <c r="K337" s="85"/>
      <c r="L337" s="85"/>
      <c r="M337" s="84"/>
      <c r="N337" s="84"/>
      <c r="O337" s="86"/>
      <c r="P337" s="86"/>
      <c r="Q337" s="86"/>
      <c r="R337" s="86"/>
      <c r="S337" s="86"/>
      <c r="T337" s="86"/>
      <c r="U337" s="86"/>
      <c r="V337" s="86"/>
      <c r="W337" s="110">
        <f>COUNTIF(W339:W412,"1")</f>
        <v>13</v>
      </c>
    </row>
    <row r="338" spans="1:23" ht="75.75">
      <c r="A338" s="52" t="s">
        <v>83</v>
      </c>
      <c r="B338" s="117" t="s">
        <v>16</v>
      </c>
      <c r="C338" s="118" t="s">
        <v>17</v>
      </c>
      <c r="D338" s="55" t="s">
        <v>18</v>
      </c>
      <c r="E338" s="55" t="s">
        <v>19</v>
      </c>
      <c r="F338" s="55" t="s">
        <v>20</v>
      </c>
      <c r="G338" s="55" t="s">
        <v>21</v>
      </c>
      <c r="H338" s="55" t="s">
        <v>22</v>
      </c>
      <c r="I338" s="55" t="s">
        <v>23</v>
      </c>
      <c r="J338" s="55" t="s">
        <v>24</v>
      </c>
      <c r="K338" s="56" t="s">
        <v>25</v>
      </c>
      <c r="L338" s="55" t="s">
        <v>26</v>
      </c>
      <c r="M338" s="55" t="s">
        <v>27</v>
      </c>
      <c r="N338" s="56" t="s">
        <v>21</v>
      </c>
      <c r="O338" s="119" t="s">
        <v>28</v>
      </c>
      <c r="P338" s="119" t="s">
        <v>29</v>
      </c>
      <c r="Q338" s="119" t="s">
        <v>30</v>
      </c>
      <c r="R338" s="119" t="s">
        <v>31</v>
      </c>
      <c r="S338" s="119" t="s">
        <v>32</v>
      </c>
      <c r="T338" s="119" t="s">
        <v>33</v>
      </c>
      <c r="U338" s="58" t="s">
        <v>34</v>
      </c>
      <c r="V338" s="57" t="s">
        <v>35</v>
      </c>
      <c r="W338" s="119" t="s">
        <v>36</v>
      </c>
    </row>
    <row r="339" spans="1:23">
      <c r="A339" s="60" t="s">
        <v>193</v>
      </c>
      <c r="B339" s="67" t="s">
        <v>194</v>
      </c>
      <c r="C339" s="62" t="s">
        <v>92</v>
      </c>
      <c r="D339" s="63">
        <v>36</v>
      </c>
      <c r="E339" s="63">
        <v>36</v>
      </c>
      <c r="F339" s="63">
        <v>28</v>
      </c>
      <c r="G339" s="63">
        <v>34</v>
      </c>
      <c r="H339" s="63">
        <v>26</v>
      </c>
      <c r="I339" s="63">
        <v>32</v>
      </c>
      <c r="J339" s="63"/>
      <c r="K339" s="63">
        <v>38</v>
      </c>
      <c r="L339" s="63">
        <v>34</v>
      </c>
      <c r="M339" s="63"/>
      <c r="N339" s="63"/>
      <c r="O339" s="64">
        <f>SUM(D339:N339)</f>
        <v>264</v>
      </c>
      <c r="P339" s="65">
        <f>COUNT(D339:N339)</f>
        <v>8</v>
      </c>
      <c r="Q339" s="64">
        <f>IF(P339&lt;9,0,SMALL(D339:N339,1))</f>
        <v>0</v>
      </c>
      <c r="R339" s="64">
        <f>IF(P339&lt;10,0,SMALL(D339:N339,2))</f>
        <v>0</v>
      </c>
      <c r="S339" s="64">
        <f>IF(P339&lt;11,0,SMALL(D339:N339,3))</f>
        <v>0</v>
      </c>
      <c r="T339" s="64">
        <f>IF(P339&lt;12,0,+SMALL(D339:N339,4))</f>
        <v>0</v>
      </c>
      <c r="U339" s="64">
        <f>IF(EXCLUS=4,O339-Q339-R339-S339-T339,IF(EXCLUS=3,O339-Q339-R339-S339,IF(EXCLUS=2,O339-Q339-R339,IF(EXCLUS=1,O339-Q339))))</f>
        <v>264</v>
      </c>
      <c r="V339" s="64">
        <f>+IF(+COUNT(D339:N339)&gt;0,RANK(U339,$U$339:$U$412,0),"")</f>
        <v>1</v>
      </c>
      <c r="W339" s="66">
        <f>IF(P339&gt;MAXCOMPET-1,1,"")</f>
        <v>1</v>
      </c>
    </row>
    <row r="340" spans="1:23">
      <c r="A340" s="60" t="s">
        <v>198</v>
      </c>
      <c r="B340" s="67" t="s">
        <v>199</v>
      </c>
      <c r="C340" s="62" t="s">
        <v>65</v>
      </c>
      <c r="D340" s="63">
        <v>42</v>
      </c>
      <c r="E340" s="63"/>
      <c r="F340" s="63">
        <v>33</v>
      </c>
      <c r="G340" s="63">
        <v>36</v>
      </c>
      <c r="H340" s="63">
        <v>29</v>
      </c>
      <c r="I340" s="63">
        <v>26</v>
      </c>
      <c r="J340" s="63">
        <v>22</v>
      </c>
      <c r="K340" s="63">
        <v>34</v>
      </c>
      <c r="L340" s="63">
        <v>36</v>
      </c>
      <c r="M340" s="63"/>
      <c r="N340" s="63"/>
      <c r="O340" s="64">
        <f>SUM(D340:N340)</f>
        <v>258</v>
      </c>
      <c r="P340" s="65">
        <f>COUNT(D340:N340)</f>
        <v>8</v>
      </c>
      <c r="Q340" s="64">
        <f>IF(P340&lt;9,0,SMALL(D340:N340,1))</f>
        <v>0</v>
      </c>
      <c r="R340" s="64">
        <f>IF(P340&lt;10,0,SMALL(D340:N340,2))</f>
        <v>0</v>
      </c>
      <c r="S340" s="64">
        <f>IF(P340&lt;11,0,SMALL(D340:N340,3))</f>
        <v>0</v>
      </c>
      <c r="T340" s="64">
        <f>IF(P340&lt;12,0,+SMALL(D340:N340,4))</f>
        <v>0</v>
      </c>
      <c r="U340" s="64">
        <f>IF(EXCLUS=4,O340-Q340-R340-S340-T340,IF(EXCLUS=3,O340-Q340-R340-S340,IF(EXCLUS=2,O340-Q340-R340,IF(EXCLUS=1,O340-Q340))))</f>
        <v>258</v>
      </c>
      <c r="V340" s="64">
        <f>+IF(+COUNT(D340:N340)&gt;0,RANK(U340,$U$339:$U$412,0),"")</f>
        <v>2</v>
      </c>
      <c r="W340" s="66">
        <f>IF(P340&gt;MAXCOMPET-1,1,"")</f>
        <v>1</v>
      </c>
    </row>
    <row r="341" spans="1:23">
      <c r="A341" s="60" t="s">
        <v>196</v>
      </c>
      <c r="B341" s="67" t="s">
        <v>197</v>
      </c>
      <c r="C341" s="62" t="s">
        <v>39</v>
      </c>
      <c r="D341" s="63">
        <v>32</v>
      </c>
      <c r="E341" s="63">
        <v>38</v>
      </c>
      <c r="F341" s="63">
        <v>26</v>
      </c>
      <c r="G341" s="63">
        <v>23</v>
      </c>
      <c r="H341" s="63">
        <v>37</v>
      </c>
      <c r="I341" s="63">
        <v>26</v>
      </c>
      <c r="J341" s="63">
        <v>38</v>
      </c>
      <c r="K341" s="63">
        <v>30</v>
      </c>
      <c r="L341" s="63">
        <v>30</v>
      </c>
      <c r="M341" s="63"/>
      <c r="N341" s="63"/>
      <c r="O341" s="64">
        <f>SUM(D341:N341)</f>
        <v>280</v>
      </c>
      <c r="P341" s="65">
        <f>COUNT(D341:N341)</f>
        <v>9</v>
      </c>
      <c r="Q341" s="64">
        <f>IF(P341&lt;9,0,SMALL(D341:N341,1))</f>
        <v>23</v>
      </c>
      <c r="R341" s="64">
        <f>IF(P341&lt;10,0,SMALL(D341:N341,2))</f>
        <v>0</v>
      </c>
      <c r="S341" s="64">
        <f>IF(P341&lt;11,0,SMALL(D341:N341,3))</f>
        <v>0</v>
      </c>
      <c r="T341" s="64">
        <f>IF(P341&lt;12,0,+SMALL(D341:N341,4))</f>
        <v>0</v>
      </c>
      <c r="U341" s="64">
        <f>IF(EXCLUS=4,O341-Q341-R341-S341-T341,IF(EXCLUS=3,O341-Q341-R341-S341,IF(EXCLUS=2,O341-Q341-R341,IF(EXCLUS=1,O341-Q341))))</f>
        <v>257</v>
      </c>
      <c r="V341" s="64">
        <f>+IF(+COUNT(D341:N341)&gt;0,RANK(U341,$U$339:$U$412,0),"")</f>
        <v>3</v>
      </c>
      <c r="W341" s="66">
        <f>IF(P341&gt;MAXCOMPET-1,1,"")</f>
        <v>1</v>
      </c>
    </row>
    <row r="342" spans="1:23">
      <c r="A342" s="60" t="s">
        <v>240</v>
      </c>
      <c r="B342" s="67" t="s">
        <v>241</v>
      </c>
      <c r="C342" s="62" t="s">
        <v>110</v>
      </c>
      <c r="D342" s="63">
        <v>33</v>
      </c>
      <c r="E342" s="63">
        <v>28</v>
      </c>
      <c r="F342" s="63">
        <v>23</v>
      </c>
      <c r="G342" s="63">
        <v>35</v>
      </c>
      <c r="H342" s="63">
        <v>34</v>
      </c>
      <c r="I342" s="63">
        <v>30</v>
      </c>
      <c r="J342" s="63">
        <v>32</v>
      </c>
      <c r="K342" s="63">
        <v>40</v>
      </c>
      <c r="L342" s="63">
        <v>24</v>
      </c>
      <c r="M342" s="63"/>
      <c r="N342" s="63"/>
      <c r="O342" s="64">
        <f>SUM(D342:N342)</f>
        <v>279</v>
      </c>
      <c r="P342" s="65">
        <f>COUNT(D342:N342)</f>
        <v>9</v>
      </c>
      <c r="Q342" s="64">
        <f>IF(P342&lt;9,0,SMALL(D342:N342,1))</f>
        <v>23</v>
      </c>
      <c r="R342" s="64">
        <f>IF(P342&lt;10,0,SMALL(D342:N342,2))</f>
        <v>0</v>
      </c>
      <c r="S342" s="64">
        <f>IF(P342&lt;11,0,SMALL(D342:N342,3))</f>
        <v>0</v>
      </c>
      <c r="T342" s="64">
        <f>IF(P342&lt;12,0,+SMALL(D342:N342,4))</f>
        <v>0</v>
      </c>
      <c r="U342" s="64">
        <f>IF(EXCLUS=4,O342-Q342-R342-S342-T342,IF(EXCLUS=3,O342-Q342-R342-S342,IF(EXCLUS=2,O342-Q342-R342,IF(EXCLUS=1,O342-Q342))))</f>
        <v>256</v>
      </c>
      <c r="V342" s="64">
        <f>+IF(+COUNT(D342:N342)&gt;0,RANK(U342,$U$339:$U$412,0),"")</f>
        <v>4</v>
      </c>
      <c r="W342" s="66">
        <f>IF(P342&gt;MAXCOMPET-1,1,"")</f>
        <v>1</v>
      </c>
    </row>
    <row r="343" spans="1:23">
      <c r="A343" s="60" t="s">
        <v>51</v>
      </c>
      <c r="B343" s="67" t="s">
        <v>202</v>
      </c>
      <c r="C343" s="62" t="s">
        <v>53</v>
      </c>
      <c r="D343" s="63">
        <v>26</v>
      </c>
      <c r="E343" s="63">
        <v>25</v>
      </c>
      <c r="F343" s="63">
        <v>34</v>
      </c>
      <c r="G343" s="63">
        <v>34</v>
      </c>
      <c r="H343" s="63"/>
      <c r="I343" s="63">
        <v>37</v>
      </c>
      <c r="J343" s="63">
        <v>29</v>
      </c>
      <c r="K343" s="63">
        <v>34</v>
      </c>
      <c r="L343" s="63">
        <v>31</v>
      </c>
      <c r="M343" s="63"/>
      <c r="N343" s="63"/>
      <c r="O343" s="64">
        <f>SUM(D343:N343)</f>
        <v>250</v>
      </c>
      <c r="P343" s="65">
        <f>COUNT(D343:N343)</f>
        <v>8</v>
      </c>
      <c r="Q343" s="64">
        <f>IF(P343&lt;9,0,SMALL(D343:N343,1))</f>
        <v>0</v>
      </c>
      <c r="R343" s="64">
        <f>IF(P343&lt;10,0,SMALL(D343:N343,2))</f>
        <v>0</v>
      </c>
      <c r="S343" s="64">
        <f>IF(P343&lt;11,0,SMALL(D343:N343,3))</f>
        <v>0</v>
      </c>
      <c r="T343" s="64">
        <f>IF(P343&lt;12,0,+SMALL(D343:N343,4))</f>
        <v>0</v>
      </c>
      <c r="U343" s="64">
        <f>IF(EXCLUS=4,O343-Q343-R343-S343-T343,IF(EXCLUS=3,O343-Q343-R343-S343,IF(EXCLUS=2,O343-Q343-R343,IF(EXCLUS=1,O343-Q343))))</f>
        <v>250</v>
      </c>
      <c r="V343" s="64">
        <f>+IF(+COUNT(D343:N343)&gt;0,RANK(U343,$U$339:$U$412,0),"")</f>
        <v>5</v>
      </c>
      <c r="W343" s="66">
        <f>IF(P343&gt;MAXCOMPET-1,1,"")</f>
        <v>1</v>
      </c>
    </row>
    <row r="344" spans="1:23">
      <c r="A344" s="60" t="s">
        <v>200</v>
      </c>
      <c r="B344" s="67" t="s">
        <v>201</v>
      </c>
      <c r="C344" s="62" t="s">
        <v>110</v>
      </c>
      <c r="D344" s="63">
        <v>23</v>
      </c>
      <c r="E344" s="63">
        <v>29</v>
      </c>
      <c r="F344" s="63">
        <v>23</v>
      </c>
      <c r="G344" s="63">
        <v>25</v>
      </c>
      <c r="H344" s="63">
        <v>30</v>
      </c>
      <c r="I344" s="63">
        <v>36</v>
      </c>
      <c r="J344" s="63">
        <v>33</v>
      </c>
      <c r="K344" s="63">
        <v>45</v>
      </c>
      <c r="L344" s="63">
        <v>28</v>
      </c>
      <c r="M344" s="63"/>
      <c r="N344" s="63"/>
      <c r="O344" s="64">
        <f>SUM(D344:N344)</f>
        <v>272</v>
      </c>
      <c r="P344" s="65">
        <f>COUNT(D344:N344)</f>
        <v>9</v>
      </c>
      <c r="Q344" s="64">
        <f>IF(P344&lt;9,0,SMALL(D344:N344,1))</f>
        <v>23</v>
      </c>
      <c r="R344" s="64">
        <f>IF(P344&lt;10,0,SMALL(D344:N344,2))</f>
        <v>0</v>
      </c>
      <c r="S344" s="64">
        <f>IF(P344&lt;11,0,SMALL(D344:N344,3))</f>
        <v>0</v>
      </c>
      <c r="T344" s="64">
        <f>IF(P344&lt;12,0,+SMALL(D344:N344,4))</f>
        <v>0</v>
      </c>
      <c r="U344" s="64">
        <f>IF(EXCLUS=4,O344-Q344-R344-S344-T344,IF(EXCLUS=3,O344-Q344-R344-S344,IF(EXCLUS=2,O344-Q344-R344,IF(EXCLUS=1,O344-Q344))))</f>
        <v>249</v>
      </c>
      <c r="V344" s="64">
        <f>+IF(+COUNT(D344:N344)&gt;0,RANK(U344,$U$339:$U$412,0),"")</f>
        <v>6</v>
      </c>
      <c r="W344" s="66">
        <f>IF(P344&gt;MAXCOMPET-1,1,"")</f>
        <v>1</v>
      </c>
    </row>
    <row r="345" spans="1:23">
      <c r="A345" s="60" t="s">
        <v>206</v>
      </c>
      <c r="B345" s="67" t="s">
        <v>98</v>
      </c>
      <c r="C345" s="62" t="s">
        <v>113</v>
      </c>
      <c r="D345" s="63">
        <v>36</v>
      </c>
      <c r="E345" s="63">
        <v>35</v>
      </c>
      <c r="F345" s="63">
        <v>23</v>
      </c>
      <c r="G345" s="63">
        <v>32</v>
      </c>
      <c r="H345" s="63"/>
      <c r="I345" s="63">
        <v>28</v>
      </c>
      <c r="J345" s="63">
        <v>35</v>
      </c>
      <c r="K345" s="63">
        <v>27</v>
      </c>
      <c r="L345" s="63">
        <v>32</v>
      </c>
      <c r="M345" s="63"/>
      <c r="N345" s="63"/>
      <c r="O345" s="64">
        <f>SUM(D345:N345)</f>
        <v>248</v>
      </c>
      <c r="P345" s="65">
        <f>COUNT(D345:N345)</f>
        <v>8</v>
      </c>
      <c r="Q345" s="64">
        <f>IF(P345&lt;9,0,SMALL(D345:N345,1))</f>
        <v>0</v>
      </c>
      <c r="R345" s="64">
        <f>IF(P345&lt;10,0,SMALL(D345:N345,2))</f>
        <v>0</v>
      </c>
      <c r="S345" s="64">
        <f>IF(P345&lt;11,0,SMALL(D345:N345,3))</f>
        <v>0</v>
      </c>
      <c r="T345" s="64">
        <f>IF(P345&lt;12,0,+SMALL(D345:N345,4))</f>
        <v>0</v>
      </c>
      <c r="U345" s="64">
        <f>IF(EXCLUS=4,O345-Q345-R345-S345-T345,IF(EXCLUS=3,O345-Q345-R345-S345,IF(EXCLUS=2,O345-Q345-R345,IF(EXCLUS=1,O345-Q345))))</f>
        <v>248</v>
      </c>
      <c r="V345" s="64">
        <f>+IF(+COUNT(D345:N345)&gt;0,RANK(U345,$U$339:$U$412,0),"")</f>
        <v>7</v>
      </c>
      <c r="W345" s="66">
        <f>IF(P345&gt;MAXCOMPET-1,1,"")</f>
        <v>1</v>
      </c>
    </row>
    <row r="346" spans="1:23">
      <c r="A346" s="60" t="s">
        <v>207</v>
      </c>
      <c r="B346" s="67" t="s">
        <v>142</v>
      </c>
      <c r="C346" s="62" t="s">
        <v>47</v>
      </c>
      <c r="D346" s="63">
        <v>33</v>
      </c>
      <c r="E346" s="63">
        <v>29</v>
      </c>
      <c r="F346" s="63">
        <v>30</v>
      </c>
      <c r="G346" s="63">
        <v>32</v>
      </c>
      <c r="H346" s="63"/>
      <c r="I346" s="63">
        <v>41</v>
      </c>
      <c r="J346" s="63">
        <v>36</v>
      </c>
      <c r="K346" s="63">
        <v>19</v>
      </c>
      <c r="L346" s="63">
        <v>25</v>
      </c>
      <c r="M346" s="63"/>
      <c r="N346" s="63"/>
      <c r="O346" s="64">
        <f>SUM(D346:N346)</f>
        <v>245</v>
      </c>
      <c r="P346" s="65">
        <f>COUNT(D346:N346)</f>
        <v>8</v>
      </c>
      <c r="Q346" s="64">
        <f>IF(P346&lt;9,0,SMALL(D346:N346,1))</f>
        <v>0</v>
      </c>
      <c r="R346" s="64">
        <f>IF(P346&lt;10,0,SMALL(D346:N346,2))</f>
        <v>0</v>
      </c>
      <c r="S346" s="64">
        <f>IF(P346&lt;11,0,SMALL(D346:N346,3))</f>
        <v>0</v>
      </c>
      <c r="T346" s="64">
        <f>IF(P346&lt;12,0,+SMALL(D346:N346,4))</f>
        <v>0</v>
      </c>
      <c r="U346" s="64">
        <f>IF(EXCLUS=4,O346-Q346-R346-S346-T346,IF(EXCLUS=3,O346-Q346-R346-S346,IF(EXCLUS=2,O346-Q346-R346,IF(EXCLUS=1,O346-Q346))))</f>
        <v>245</v>
      </c>
      <c r="V346" s="64">
        <f>+IF(+COUNT(D346:N346)&gt;0,RANK(U346,$U$339:$U$412,0),"")</f>
        <v>8</v>
      </c>
      <c r="W346" s="66">
        <f>IF(P346&gt;MAXCOMPET-1,1,"")</f>
        <v>1</v>
      </c>
    </row>
    <row r="347" spans="1:23">
      <c r="A347" s="60" t="s">
        <v>222</v>
      </c>
      <c r="B347" s="67" t="s">
        <v>223</v>
      </c>
      <c r="C347" s="62" t="s">
        <v>110</v>
      </c>
      <c r="D347" s="63">
        <v>41</v>
      </c>
      <c r="E347" s="63">
        <v>30</v>
      </c>
      <c r="F347" s="63">
        <v>27</v>
      </c>
      <c r="G347" s="63">
        <v>27</v>
      </c>
      <c r="H347" s="63">
        <v>28</v>
      </c>
      <c r="I347" s="63">
        <v>26</v>
      </c>
      <c r="J347" s="63">
        <v>26</v>
      </c>
      <c r="K347" s="63">
        <v>36</v>
      </c>
      <c r="L347" s="63"/>
      <c r="M347" s="63"/>
      <c r="N347" s="63"/>
      <c r="O347" s="64">
        <f>SUM(D347:N347)</f>
        <v>241</v>
      </c>
      <c r="P347" s="65">
        <f>COUNT(D347:N347)</f>
        <v>8</v>
      </c>
      <c r="Q347" s="64">
        <f>IF(P347&lt;9,0,SMALL(D347:N347,1))</f>
        <v>0</v>
      </c>
      <c r="R347" s="64">
        <f>IF(P347&lt;10,0,SMALL(D347:N347,2))</f>
        <v>0</v>
      </c>
      <c r="S347" s="64">
        <f>IF(P347&lt;11,0,SMALL(D347:N347,3))</f>
        <v>0</v>
      </c>
      <c r="T347" s="64">
        <f>IF(P347&lt;12,0,+SMALL(D347:N347,4))</f>
        <v>0</v>
      </c>
      <c r="U347" s="64">
        <f>IF(EXCLUS=4,O347-Q347-R347-S347-T347,IF(EXCLUS=3,O347-Q347-R347-S347,IF(EXCLUS=2,O347-Q347-R347,IF(EXCLUS=1,O347-Q347))))</f>
        <v>241</v>
      </c>
      <c r="V347" s="64">
        <f>+IF(+COUNT(D347:N347)&gt;0,RANK(U347,$U$339:$U$412,0),"")</f>
        <v>9</v>
      </c>
      <c r="W347" s="66">
        <f>IF(P347&gt;MAXCOMPET-1,1,"")</f>
        <v>1</v>
      </c>
    </row>
    <row r="348" spans="1:23">
      <c r="A348" s="60" t="s">
        <v>195</v>
      </c>
      <c r="B348" s="67" t="s">
        <v>104</v>
      </c>
      <c r="C348" s="62" t="s">
        <v>42</v>
      </c>
      <c r="D348" s="63">
        <v>39</v>
      </c>
      <c r="E348" s="63">
        <v>34</v>
      </c>
      <c r="F348" s="63">
        <v>24</v>
      </c>
      <c r="G348" s="63">
        <v>33</v>
      </c>
      <c r="H348" s="63"/>
      <c r="I348" s="63">
        <v>32</v>
      </c>
      <c r="J348" s="63"/>
      <c r="K348" s="63">
        <v>36</v>
      </c>
      <c r="L348" s="63">
        <v>40</v>
      </c>
      <c r="M348" s="63"/>
      <c r="N348" s="63"/>
      <c r="O348" s="64">
        <f>SUM(D348:N348)</f>
        <v>238</v>
      </c>
      <c r="P348" s="65">
        <f>COUNT(D348:N348)</f>
        <v>7</v>
      </c>
      <c r="Q348" s="64">
        <f>IF(P348&lt;9,0,SMALL(D348:N348,1))</f>
        <v>0</v>
      </c>
      <c r="R348" s="64">
        <f>IF(P348&lt;10,0,SMALL(D348:N348,2))</f>
        <v>0</v>
      </c>
      <c r="S348" s="64">
        <f>IF(P348&lt;11,0,SMALL(D348:N348,3))</f>
        <v>0</v>
      </c>
      <c r="T348" s="64">
        <f>IF(P348&lt;12,0,+SMALL(D348:N348,4))</f>
        <v>0</v>
      </c>
      <c r="U348" s="64">
        <f>IF(EXCLUS=4,O348-Q348-R348-S348-T348,IF(EXCLUS=3,O348-Q348-R348-S348,IF(EXCLUS=2,O348-Q348-R348,IF(EXCLUS=1,O348-Q348))))</f>
        <v>238</v>
      </c>
      <c r="V348" s="64">
        <f>+IF(+COUNT(D348:N348)&gt;0,RANK(U348,$U$339:$U$412,0),"")</f>
        <v>10</v>
      </c>
      <c r="W348" s="66" t="str">
        <f>IF(P348&gt;MAXCOMPET-1,1,"")</f>
        <v/>
      </c>
    </row>
    <row r="349" spans="1:23">
      <c r="A349" s="60" t="s">
        <v>205</v>
      </c>
      <c r="B349" s="67" t="s">
        <v>98</v>
      </c>
      <c r="C349" s="62" t="s">
        <v>42</v>
      </c>
      <c r="D349" s="63">
        <v>29</v>
      </c>
      <c r="E349" s="63">
        <v>34</v>
      </c>
      <c r="F349" s="63">
        <v>27</v>
      </c>
      <c r="G349" s="63">
        <v>24</v>
      </c>
      <c r="H349" s="63"/>
      <c r="I349" s="63">
        <v>27</v>
      </c>
      <c r="J349" s="63">
        <v>22</v>
      </c>
      <c r="K349" s="63">
        <v>39</v>
      </c>
      <c r="L349" s="63">
        <v>27</v>
      </c>
      <c r="M349" s="63"/>
      <c r="N349" s="63"/>
      <c r="O349" s="64">
        <f>SUM(D349:N349)</f>
        <v>229</v>
      </c>
      <c r="P349" s="65">
        <f>COUNT(D349:N349)</f>
        <v>8</v>
      </c>
      <c r="Q349" s="64">
        <f>IF(P349&lt;9,0,SMALL(D349:N349,1))</f>
        <v>0</v>
      </c>
      <c r="R349" s="64">
        <f>IF(P349&lt;10,0,SMALL(D349:N349,2))</f>
        <v>0</v>
      </c>
      <c r="S349" s="64">
        <f>IF(P349&lt;11,0,SMALL(D349:N349,3))</f>
        <v>0</v>
      </c>
      <c r="T349" s="64">
        <f>IF(P349&lt;12,0,+SMALL(D349:N349,4))</f>
        <v>0</v>
      </c>
      <c r="U349" s="64">
        <f>IF(EXCLUS=4,O349-Q349-R349-S349-T349,IF(EXCLUS=3,O349-Q349-R349-S349,IF(EXCLUS=2,O349-Q349-R349,IF(EXCLUS=1,O349-Q349))))</f>
        <v>229</v>
      </c>
      <c r="V349" s="64">
        <f>+IF(+COUNT(D349:N349)&gt;0,RANK(U349,$U$339:$U$412,0),"")</f>
        <v>11</v>
      </c>
      <c r="W349" s="66">
        <f>IF(P349&gt;MAXCOMPET-1,1,"")</f>
        <v>1</v>
      </c>
    </row>
    <row r="350" spans="1:23">
      <c r="A350" s="60" t="s">
        <v>249</v>
      </c>
      <c r="B350" s="67" t="s">
        <v>250</v>
      </c>
      <c r="C350" s="62" t="s">
        <v>113</v>
      </c>
      <c r="D350" s="63">
        <v>37</v>
      </c>
      <c r="E350" s="63">
        <v>36</v>
      </c>
      <c r="F350" s="63">
        <v>36</v>
      </c>
      <c r="G350" s="63">
        <v>27</v>
      </c>
      <c r="H350" s="63"/>
      <c r="I350" s="63"/>
      <c r="J350" s="63">
        <v>31</v>
      </c>
      <c r="K350" s="63">
        <v>27</v>
      </c>
      <c r="L350" s="63">
        <v>34</v>
      </c>
      <c r="M350" s="63"/>
      <c r="N350" s="63"/>
      <c r="O350" s="64">
        <f>SUM(D350:N350)</f>
        <v>228</v>
      </c>
      <c r="P350" s="65">
        <f>COUNT(D350:N350)</f>
        <v>7</v>
      </c>
      <c r="Q350" s="64">
        <f>IF(P350&lt;9,0,SMALL(D350:N350,1))</f>
        <v>0</v>
      </c>
      <c r="R350" s="64">
        <f>IF(P350&lt;10,0,SMALL(D350:N350,2))</f>
        <v>0</v>
      </c>
      <c r="S350" s="64">
        <f>IF(P350&lt;11,0,SMALL(D350:N350,3))</f>
        <v>0</v>
      </c>
      <c r="T350" s="64">
        <f>IF(P350&lt;12,0,+SMALL(D350:N350,4))</f>
        <v>0</v>
      </c>
      <c r="U350" s="64">
        <f>IF(EXCLUS=4,O350-Q350-R350-S350-T350,IF(EXCLUS=3,O350-Q350-R350-S350,IF(EXCLUS=2,O350-Q350-R350,IF(EXCLUS=1,O350-Q350))))</f>
        <v>228</v>
      </c>
      <c r="V350" s="64">
        <f>+IF(+COUNT(D350:N350)&gt;0,RANK(U350,$U$339:$U$412,0),"")</f>
        <v>12</v>
      </c>
      <c r="W350" s="66" t="str">
        <f>IF(P350&gt;MAXCOMPET-1,1,"")</f>
        <v/>
      </c>
    </row>
    <row r="351" spans="1:23">
      <c r="A351" s="60" t="s">
        <v>203</v>
      </c>
      <c r="B351" s="67" t="s">
        <v>204</v>
      </c>
      <c r="C351" s="62" t="s">
        <v>47</v>
      </c>
      <c r="D351" s="63">
        <v>28</v>
      </c>
      <c r="E351" s="63">
        <v>42</v>
      </c>
      <c r="F351" s="63">
        <v>21</v>
      </c>
      <c r="G351" s="63">
        <v>33</v>
      </c>
      <c r="H351" s="63"/>
      <c r="I351" s="63"/>
      <c r="J351" s="63">
        <v>33</v>
      </c>
      <c r="K351" s="63">
        <v>34</v>
      </c>
      <c r="L351" s="63">
        <v>34</v>
      </c>
      <c r="M351" s="63"/>
      <c r="N351" s="63"/>
      <c r="O351" s="64">
        <f>SUM(D351:N351)</f>
        <v>225</v>
      </c>
      <c r="P351" s="65">
        <f>COUNT(D351:N351)</f>
        <v>7</v>
      </c>
      <c r="Q351" s="64">
        <f>IF(P351&lt;9,0,SMALL(D351:N351,1))</f>
        <v>0</v>
      </c>
      <c r="R351" s="64">
        <f>IF(P351&lt;10,0,SMALL(D351:N351,2))</f>
        <v>0</v>
      </c>
      <c r="S351" s="64">
        <f>IF(P351&lt;11,0,SMALL(D351:N351,3))</f>
        <v>0</v>
      </c>
      <c r="T351" s="64">
        <f>IF(P351&lt;12,0,+SMALL(D351:N351,4))</f>
        <v>0</v>
      </c>
      <c r="U351" s="64">
        <f>IF(EXCLUS=4,O351-Q351-R351-S351-T351,IF(EXCLUS=3,O351-Q351-R351-S351,IF(EXCLUS=2,O351-Q351-R351,IF(EXCLUS=1,O351-Q351))))</f>
        <v>225</v>
      </c>
      <c r="V351" s="64">
        <f>+IF(+COUNT(D351:N351)&gt;0,RANK(U351,$U$339:$U$412,0),"")</f>
        <v>13</v>
      </c>
      <c r="W351" s="66" t="str">
        <f>IF(P351&gt;MAXCOMPET-1,1,"")</f>
        <v/>
      </c>
    </row>
    <row r="352" spans="1:23">
      <c r="A352" s="60" t="s">
        <v>209</v>
      </c>
      <c r="B352" s="67" t="s">
        <v>201</v>
      </c>
      <c r="C352" s="62" t="s">
        <v>168</v>
      </c>
      <c r="D352" s="63">
        <v>42</v>
      </c>
      <c r="E352" s="63">
        <v>31</v>
      </c>
      <c r="F352" s="63">
        <v>27</v>
      </c>
      <c r="G352" s="63">
        <v>35</v>
      </c>
      <c r="H352" s="63">
        <v>26</v>
      </c>
      <c r="I352" s="63"/>
      <c r="J352" s="63">
        <v>34</v>
      </c>
      <c r="K352" s="63">
        <v>30</v>
      </c>
      <c r="L352" s="63"/>
      <c r="M352" s="63"/>
      <c r="N352" s="63"/>
      <c r="O352" s="64">
        <f>SUM(D352:N352)</f>
        <v>225</v>
      </c>
      <c r="P352" s="65">
        <f>COUNT(D352:N352)</f>
        <v>7</v>
      </c>
      <c r="Q352" s="64">
        <f>IF(P352&lt;9,0,SMALL(D352:N352,1))</f>
        <v>0</v>
      </c>
      <c r="R352" s="64">
        <f>IF(P352&lt;10,0,SMALL(D352:N352,2))</f>
        <v>0</v>
      </c>
      <c r="S352" s="64">
        <f>IF(P352&lt;11,0,SMALL(D352:N352,3))</f>
        <v>0</v>
      </c>
      <c r="T352" s="64">
        <f>IF(P352&lt;12,0,+SMALL(D352:N352,4))</f>
        <v>0</v>
      </c>
      <c r="U352" s="64">
        <f>IF(EXCLUS=4,O352-Q352-R352-S352-T352,IF(EXCLUS=3,O352-Q352-R352-S352,IF(EXCLUS=2,O352-Q352-R352,IF(EXCLUS=1,O352-Q352))))</f>
        <v>225</v>
      </c>
      <c r="V352" s="64">
        <f>+IF(+COUNT(D352:N352)&gt;0,RANK(U352,$U$339:$U$412,0),"")</f>
        <v>13</v>
      </c>
      <c r="W352" s="66" t="str">
        <f>IF(P352&gt;MAXCOMPET-1,1,"")</f>
        <v/>
      </c>
    </row>
    <row r="353" spans="1:23">
      <c r="A353" s="60" t="s">
        <v>213</v>
      </c>
      <c r="B353" s="67" t="s">
        <v>136</v>
      </c>
      <c r="C353" s="62" t="s">
        <v>47</v>
      </c>
      <c r="D353" s="63">
        <v>33</v>
      </c>
      <c r="E353" s="63">
        <v>29</v>
      </c>
      <c r="F353" s="63">
        <v>27</v>
      </c>
      <c r="G353" s="63">
        <v>29</v>
      </c>
      <c r="H353" s="63"/>
      <c r="I353" s="63">
        <v>31</v>
      </c>
      <c r="J353" s="63">
        <v>21</v>
      </c>
      <c r="K353" s="63">
        <v>33</v>
      </c>
      <c r="L353" s="63">
        <v>19</v>
      </c>
      <c r="M353" s="63"/>
      <c r="N353" s="63"/>
      <c r="O353" s="64">
        <f>SUM(D353:N353)</f>
        <v>222</v>
      </c>
      <c r="P353" s="65">
        <f>COUNT(D353:N353)</f>
        <v>8</v>
      </c>
      <c r="Q353" s="64">
        <f>IF(P353&lt;9,0,SMALL(D353:N353,1))</f>
        <v>0</v>
      </c>
      <c r="R353" s="64">
        <f>IF(P353&lt;10,0,SMALL(D353:N353,2))</f>
        <v>0</v>
      </c>
      <c r="S353" s="64">
        <f>IF(P353&lt;11,0,SMALL(D353:N353,3))</f>
        <v>0</v>
      </c>
      <c r="T353" s="64">
        <f>IF(P353&lt;12,0,+SMALL(D353:N353,4))</f>
        <v>0</v>
      </c>
      <c r="U353" s="64">
        <f>IF(EXCLUS=4,O353-Q353-R353-S353-T353,IF(EXCLUS=3,O353-Q353-R353-S353,IF(EXCLUS=2,O353-Q353-R353,IF(EXCLUS=1,O353-Q353))))</f>
        <v>222</v>
      </c>
      <c r="V353" s="64">
        <f>+IF(+COUNT(D353:N353)&gt;0,RANK(U353,$U$339:$U$412,0),"")</f>
        <v>15</v>
      </c>
      <c r="W353" s="66">
        <f>IF(P353&gt;MAXCOMPET-1,1,"")</f>
        <v>1</v>
      </c>
    </row>
    <row r="354" spans="1:23">
      <c r="A354" s="60" t="s">
        <v>221</v>
      </c>
      <c r="B354" s="67" t="s">
        <v>116</v>
      </c>
      <c r="C354" s="62" t="s">
        <v>168</v>
      </c>
      <c r="D354" s="63">
        <v>38</v>
      </c>
      <c r="E354" s="63"/>
      <c r="F354" s="63">
        <v>25</v>
      </c>
      <c r="G354" s="63">
        <v>29</v>
      </c>
      <c r="H354" s="63">
        <v>28</v>
      </c>
      <c r="I354" s="63">
        <v>33</v>
      </c>
      <c r="J354" s="63">
        <v>31</v>
      </c>
      <c r="K354" s="63">
        <v>35</v>
      </c>
      <c r="L354" s="63"/>
      <c r="M354" s="63"/>
      <c r="N354" s="63"/>
      <c r="O354" s="64">
        <f>SUM(D354:N354)</f>
        <v>219</v>
      </c>
      <c r="P354" s="65">
        <f>COUNT(D354:N354)</f>
        <v>7</v>
      </c>
      <c r="Q354" s="64">
        <f>IF(P354&lt;9,0,SMALL(D354:N354,1))</f>
        <v>0</v>
      </c>
      <c r="R354" s="64">
        <f>IF(P354&lt;10,0,SMALL(D354:N354,2))</f>
        <v>0</v>
      </c>
      <c r="S354" s="64">
        <f>IF(P354&lt;11,0,SMALL(D354:N354,3))</f>
        <v>0</v>
      </c>
      <c r="T354" s="64">
        <f>IF(P354&lt;12,0,+SMALL(D354:N354,4))</f>
        <v>0</v>
      </c>
      <c r="U354" s="64">
        <f>IF(EXCLUS=4,O354-Q354-R354-S354-T354,IF(EXCLUS=3,O354-Q354-R354-S354,IF(EXCLUS=2,O354-Q354-R354,IF(EXCLUS=1,O354-Q354))))</f>
        <v>219</v>
      </c>
      <c r="V354" s="64">
        <f>+IF(+COUNT(D354:N354)&gt;0,RANK(U354,$U$339:$U$412,0),"")</f>
        <v>16</v>
      </c>
      <c r="W354" s="66" t="str">
        <f>IF(P354&gt;MAXCOMPET-1,1,"")</f>
        <v/>
      </c>
    </row>
    <row r="355" spans="1:23">
      <c r="A355" s="60" t="s">
        <v>216</v>
      </c>
      <c r="B355" s="67" t="s">
        <v>201</v>
      </c>
      <c r="C355" s="62" t="s">
        <v>53</v>
      </c>
      <c r="D355" s="63">
        <v>37</v>
      </c>
      <c r="E355" s="63">
        <v>31</v>
      </c>
      <c r="F355" s="63">
        <v>27</v>
      </c>
      <c r="G355" s="63">
        <v>32</v>
      </c>
      <c r="H355" s="63"/>
      <c r="I355" s="63">
        <v>37</v>
      </c>
      <c r="J355" s="63">
        <v>28</v>
      </c>
      <c r="K355" s="63"/>
      <c r="L355" s="63">
        <v>23</v>
      </c>
      <c r="M355" s="63"/>
      <c r="N355" s="63"/>
      <c r="O355" s="64">
        <f>SUM(D355:N355)</f>
        <v>215</v>
      </c>
      <c r="P355" s="65">
        <f>COUNT(D355:N355)</f>
        <v>7</v>
      </c>
      <c r="Q355" s="64">
        <f>IF(P355&lt;9,0,SMALL(D355:N355,1))</f>
        <v>0</v>
      </c>
      <c r="R355" s="64">
        <f>IF(P355&lt;10,0,SMALL(D355:N355,2))</f>
        <v>0</v>
      </c>
      <c r="S355" s="64">
        <f>IF(P355&lt;11,0,SMALL(D355:N355,3))</f>
        <v>0</v>
      </c>
      <c r="T355" s="64">
        <f>IF(P355&lt;12,0,+SMALL(D355:N355,4))</f>
        <v>0</v>
      </c>
      <c r="U355" s="64">
        <f>IF(EXCLUS=4,O355-Q355-R355-S355-T355,IF(EXCLUS=3,O355-Q355-R355-S355,IF(EXCLUS=2,O355-Q355-R355,IF(EXCLUS=1,O355-Q355))))</f>
        <v>215</v>
      </c>
      <c r="V355" s="64">
        <f>+IF(+COUNT(D355:N355)&gt;0,RANK(U355,$U$339:$U$412,0),"")</f>
        <v>17</v>
      </c>
      <c r="W355" s="66" t="str">
        <f>IF(P355&gt;MAXCOMPET-1,1,"")</f>
        <v/>
      </c>
    </row>
    <row r="356" spans="1:23">
      <c r="A356" s="60" t="s">
        <v>219</v>
      </c>
      <c r="B356" s="67" t="s">
        <v>220</v>
      </c>
      <c r="C356" s="62" t="s">
        <v>180</v>
      </c>
      <c r="D356" s="63">
        <v>29</v>
      </c>
      <c r="E356" s="63">
        <v>36</v>
      </c>
      <c r="F356" s="63">
        <v>28</v>
      </c>
      <c r="G356" s="63">
        <v>32</v>
      </c>
      <c r="H356" s="63"/>
      <c r="I356" s="63">
        <v>31</v>
      </c>
      <c r="J356" s="63"/>
      <c r="K356" s="63">
        <v>28</v>
      </c>
      <c r="L356" s="63">
        <v>30</v>
      </c>
      <c r="M356" s="63"/>
      <c r="N356" s="63"/>
      <c r="O356" s="64">
        <f>SUM(D356:N356)</f>
        <v>214</v>
      </c>
      <c r="P356" s="65">
        <f>COUNT(D356:N356)</f>
        <v>7</v>
      </c>
      <c r="Q356" s="64">
        <f>IF(P356&lt;9,0,SMALL(D356:N356,1))</f>
        <v>0</v>
      </c>
      <c r="R356" s="64">
        <f>IF(P356&lt;10,0,SMALL(D356:N356,2))</f>
        <v>0</v>
      </c>
      <c r="S356" s="64">
        <f>IF(P356&lt;11,0,SMALL(D356:N356,3))</f>
        <v>0</v>
      </c>
      <c r="T356" s="64">
        <f>IF(P356&lt;12,0,+SMALL(D356:N356,4))</f>
        <v>0</v>
      </c>
      <c r="U356" s="64">
        <f>IF(EXCLUS=4,O356-Q356-R356-S356-T356,IF(EXCLUS=3,O356-Q356-R356-S356,IF(EXCLUS=2,O356-Q356-R356,IF(EXCLUS=1,O356-Q356))))</f>
        <v>214</v>
      </c>
      <c r="V356" s="64">
        <f>+IF(+COUNT(D356:N356)&gt;0,RANK(U356,$U$339:$U$412,0),"")</f>
        <v>18</v>
      </c>
      <c r="W356" s="66" t="str">
        <f>IF(P356&gt;MAXCOMPET-1,1,"")</f>
        <v/>
      </c>
    </row>
    <row r="357" spans="1:23">
      <c r="A357" s="60" t="s">
        <v>45</v>
      </c>
      <c r="B357" s="67" t="s">
        <v>208</v>
      </c>
      <c r="C357" s="62" t="s">
        <v>47</v>
      </c>
      <c r="D357" s="63">
        <v>28</v>
      </c>
      <c r="E357" s="63">
        <v>27</v>
      </c>
      <c r="F357" s="63">
        <v>27</v>
      </c>
      <c r="G357" s="63">
        <v>38</v>
      </c>
      <c r="H357" s="63"/>
      <c r="I357" s="63">
        <v>30</v>
      </c>
      <c r="J357" s="63"/>
      <c r="K357" s="63">
        <v>35</v>
      </c>
      <c r="L357" s="63">
        <v>24</v>
      </c>
      <c r="M357" s="63"/>
      <c r="N357" s="63"/>
      <c r="O357" s="64">
        <f>SUM(D357:N357)</f>
        <v>209</v>
      </c>
      <c r="P357" s="65">
        <f>COUNT(D357:N357)</f>
        <v>7</v>
      </c>
      <c r="Q357" s="64">
        <f>IF(P357&lt;9,0,SMALL(D357:N357,1))</f>
        <v>0</v>
      </c>
      <c r="R357" s="64">
        <f>IF(P357&lt;10,0,SMALL(D357:N357,2))</f>
        <v>0</v>
      </c>
      <c r="S357" s="64">
        <f>IF(P357&lt;11,0,SMALL(D357:N357,3))</f>
        <v>0</v>
      </c>
      <c r="T357" s="64">
        <f>IF(P357&lt;12,0,+SMALL(D357:N357,4))</f>
        <v>0</v>
      </c>
      <c r="U357" s="64">
        <f>IF(EXCLUS=4,O357-Q357-R357-S357-T357,IF(EXCLUS=3,O357-Q357-R357-S357,IF(EXCLUS=2,O357-Q357-R357,IF(EXCLUS=1,O357-Q357))))</f>
        <v>209</v>
      </c>
      <c r="V357" s="64">
        <f>+IF(+COUNT(D357:N357)&gt;0,RANK(U357,$U$339:$U$412,0),"")</f>
        <v>19</v>
      </c>
      <c r="W357" s="66" t="str">
        <f>IF(P357&gt;MAXCOMPET-1,1,"")</f>
        <v/>
      </c>
    </row>
    <row r="358" spans="1:23">
      <c r="A358" s="60" t="s">
        <v>226</v>
      </c>
      <c r="B358" s="67" t="s">
        <v>227</v>
      </c>
      <c r="C358" s="62" t="s">
        <v>70</v>
      </c>
      <c r="D358" s="63"/>
      <c r="E358" s="63"/>
      <c r="F358" s="63">
        <v>30</v>
      </c>
      <c r="G358" s="63">
        <v>23</v>
      </c>
      <c r="H358" s="63">
        <v>27</v>
      </c>
      <c r="I358" s="63">
        <v>29</v>
      </c>
      <c r="J358" s="63">
        <v>28</v>
      </c>
      <c r="K358" s="63">
        <v>35</v>
      </c>
      <c r="L358" s="63">
        <v>29</v>
      </c>
      <c r="M358" s="63"/>
      <c r="N358" s="63"/>
      <c r="O358" s="64">
        <f>SUM(D358:N358)</f>
        <v>201</v>
      </c>
      <c r="P358" s="65">
        <f>COUNT(D358:N358)</f>
        <v>7</v>
      </c>
      <c r="Q358" s="64">
        <f>IF(P358&lt;9,0,SMALL(D358:N358,1))</f>
        <v>0</v>
      </c>
      <c r="R358" s="64">
        <f>IF(P358&lt;10,0,SMALL(D358:N358,2))</f>
        <v>0</v>
      </c>
      <c r="S358" s="64">
        <f>IF(P358&lt;11,0,SMALL(D358:N358,3))</f>
        <v>0</v>
      </c>
      <c r="T358" s="64">
        <f>IF(P358&lt;12,0,+SMALL(D358:N358,4))</f>
        <v>0</v>
      </c>
      <c r="U358" s="64">
        <f>IF(EXCLUS=4,O358-Q358-R358-S358-T358,IF(EXCLUS=3,O358-Q358-R358-S358,IF(EXCLUS=2,O358-Q358-R358,IF(EXCLUS=1,O358-Q358))))</f>
        <v>201</v>
      </c>
      <c r="V358" s="64">
        <f>+IF(+COUNT(D358:N358)&gt;0,RANK(U358,$U$339:$U$412,0),"")</f>
        <v>20</v>
      </c>
      <c r="W358" s="66" t="str">
        <f>IF(P358&gt;MAXCOMPET-1,1,"")</f>
        <v/>
      </c>
    </row>
    <row r="359" spans="1:23">
      <c r="A359" s="60" t="s">
        <v>238</v>
      </c>
      <c r="B359" s="67" t="s">
        <v>239</v>
      </c>
      <c r="C359" s="62" t="s">
        <v>42</v>
      </c>
      <c r="D359" s="63">
        <v>35</v>
      </c>
      <c r="E359" s="63"/>
      <c r="F359" s="63"/>
      <c r="G359" s="63">
        <v>35</v>
      </c>
      <c r="H359" s="63"/>
      <c r="I359" s="63">
        <v>24</v>
      </c>
      <c r="J359" s="63">
        <v>33</v>
      </c>
      <c r="K359" s="63">
        <v>37</v>
      </c>
      <c r="L359" s="63">
        <v>35</v>
      </c>
      <c r="M359" s="63"/>
      <c r="N359" s="63"/>
      <c r="O359" s="64">
        <f>SUM(D359:N359)</f>
        <v>199</v>
      </c>
      <c r="P359" s="65">
        <f>COUNT(D359:N359)</f>
        <v>6</v>
      </c>
      <c r="Q359" s="64">
        <f>IF(P359&lt;9,0,SMALL(D359:N359,1))</f>
        <v>0</v>
      </c>
      <c r="R359" s="64">
        <f>IF(P359&lt;10,0,SMALL(D359:N359,2))</f>
        <v>0</v>
      </c>
      <c r="S359" s="64">
        <f>IF(P359&lt;11,0,SMALL(D359:N359,3))</f>
        <v>0</v>
      </c>
      <c r="T359" s="64">
        <f>IF(P359&lt;12,0,+SMALL(D359:N359,4))</f>
        <v>0</v>
      </c>
      <c r="U359" s="64">
        <f>IF(EXCLUS=4,O359-Q359-R359-S359-T359,IF(EXCLUS=3,O359-Q359-R359-S359,IF(EXCLUS=2,O359-Q359-R359,IF(EXCLUS=1,O359-Q359))))</f>
        <v>199</v>
      </c>
      <c r="V359" s="64">
        <f>+IF(+COUNT(D359:N359)&gt;0,RANK(U359,$U$339:$U$412,0),"")</f>
        <v>21</v>
      </c>
      <c r="W359" s="66" t="str">
        <f>IF(P359&gt;MAXCOMPET-1,1,"")</f>
        <v/>
      </c>
    </row>
    <row r="360" spans="1:23">
      <c r="A360" s="60" t="s">
        <v>210</v>
      </c>
      <c r="B360" s="67" t="s">
        <v>211</v>
      </c>
      <c r="C360" s="62" t="s">
        <v>75</v>
      </c>
      <c r="D360" s="63">
        <v>21</v>
      </c>
      <c r="E360" s="63"/>
      <c r="F360" s="63">
        <v>0</v>
      </c>
      <c r="G360" s="63">
        <v>27</v>
      </c>
      <c r="H360" s="63">
        <v>34</v>
      </c>
      <c r="I360" s="63">
        <v>33</v>
      </c>
      <c r="J360" s="63">
        <v>27</v>
      </c>
      <c r="K360" s="63">
        <v>29</v>
      </c>
      <c r="L360" s="63">
        <v>26</v>
      </c>
      <c r="M360" s="63"/>
      <c r="N360" s="63"/>
      <c r="O360" s="64">
        <f>SUM(D360:N360)</f>
        <v>197</v>
      </c>
      <c r="P360" s="65">
        <f>COUNT(D360:N360)</f>
        <v>8</v>
      </c>
      <c r="Q360" s="64">
        <f>IF(P360&lt;9,0,SMALL(D360:N360,1))</f>
        <v>0</v>
      </c>
      <c r="R360" s="64">
        <f>IF(P360&lt;10,0,SMALL(D360:N360,2))</f>
        <v>0</v>
      </c>
      <c r="S360" s="64">
        <f>IF(P360&lt;11,0,SMALL(D360:N360,3))</f>
        <v>0</v>
      </c>
      <c r="T360" s="64">
        <f>IF(P360&lt;12,0,+SMALL(D360:N360,4))</f>
        <v>0</v>
      </c>
      <c r="U360" s="64">
        <f>IF(EXCLUS=4,O360-Q360-R360-S360-T360,IF(EXCLUS=3,O360-Q360-R360-S360,IF(EXCLUS=2,O360-Q360-R360,IF(EXCLUS=1,O360-Q360))))</f>
        <v>197</v>
      </c>
      <c r="V360" s="64">
        <f>+IF(+COUNT(D360:N360)&gt;0,RANK(U360,$U$339:$U$412,0),"")</f>
        <v>22</v>
      </c>
      <c r="W360" s="66">
        <f>IF(P360&gt;MAXCOMPET-1,1,"")</f>
        <v>1</v>
      </c>
    </row>
    <row r="361" spans="1:23">
      <c r="A361" s="60" t="s">
        <v>244</v>
      </c>
      <c r="B361" s="67" t="s">
        <v>128</v>
      </c>
      <c r="C361" s="62" t="s">
        <v>53</v>
      </c>
      <c r="D361" s="63"/>
      <c r="E361" s="63"/>
      <c r="F361" s="63">
        <v>22</v>
      </c>
      <c r="G361" s="63">
        <v>36</v>
      </c>
      <c r="H361" s="63"/>
      <c r="I361" s="63">
        <v>36</v>
      </c>
      <c r="J361" s="63">
        <v>30</v>
      </c>
      <c r="K361" s="63">
        <v>42</v>
      </c>
      <c r="L361" s="63">
        <v>30</v>
      </c>
      <c r="M361" s="63"/>
      <c r="N361" s="63"/>
      <c r="O361" s="64">
        <f>SUM(D361:N361)</f>
        <v>196</v>
      </c>
      <c r="P361" s="65">
        <f>COUNT(D361:N361)</f>
        <v>6</v>
      </c>
      <c r="Q361" s="64">
        <f>IF(P361&lt;9,0,SMALL(D361:N361,1))</f>
        <v>0</v>
      </c>
      <c r="R361" s="64">
        <f>IF(P361&lt;10,0,SMALL(D361:N361,2))</f>
        <v>0</v>
      </c>
      <c r="S361" s="64">
        <f>IF(P361&lt;11,0,SMALL(D361:N361,3))</f>
        <v>0</v>
      </c>
      <c r="T361" s="64">
        <f>IF(P361&lt;12,0,+SMALL(D361:N361,4))</f>
        <v>0</v>
      </c>
      <c r="U361" s="64">
        <f>IF(EXCLUS=4,O361-Q361-R361-S361-T361,IF(EXCLUS=3,O361-Q361-R361-S361,IF(EXCLUS=2,O361-Q361-R361,IF(EXCLUS=1,O361-Q361))))</f>
        <v>196</v>
      </c>
      <c r="V361" s="64">
        <f>+IF(+COUNT(D361:N361)&gt;0,RANK(U361,$U$339:$U$412,0),"")</f>
        <v>23</v>
      </c>
      <c r="W361" s="66" t="str">
        <f>IF(P361&gt;MAXCOMPET-1,1,"")</f>
        <v/>
      </c>
    </row>
    <row r="362" spans="1:23">
      <c r="A362" s="60" t="s">
        <v>237</v>
      </c>
      <c r="B362" s="67" t="s">
        <v>112</v>
      </c>
      <c r="C362" s="62" t="s">
        <v>42</v>
      </c>
      <c r="D362" s="63">
        <v>37</v>
      </c>
      <c r="E362" s="63">
        <v>17</v>
      </c>
      <c r="F362" s="63">
        <v>18</v>
      </c>
      <c r="G362" s="63">
        <v>18</v>
      </c>
      <c r="H362" s="63"/>
      <c r="I362" s="63">
        <v>19</v>
      </c>
      <c r="J362" s="63">
        <v>30</v>
      </c>
      <c r="K362" s="63">
        <v>29</v>
      </c>
      <c r="L362" s="63">
        <v>25</v>
      </c>
      <c r="M362" s="63"/>
      <c r="N362" s="63"/>
      <c r="O362" s="64">
        <f>SUM(D362:N362)</f>
        <v>193</v>
      </c>
      <c r="P362" s="65">
        <f>COUNT(D362:N362)</f>
        <v>8</v>
      </c>
      <c r="Q362" s="64">
        <f>IF(P362&lt;9,0,SMALL(D362:N362,1))</f>
        <v>0</v>
      </c>
      <c r="R362" s="64">
        <f>IF(P362&lt;10,0,SMALL(D362:N362,2))</f>
        <v>0</v>
      </c>
      <c r="S362" s="64">
        <f>IF(P362&lt;11,0,SMALL(D362:N362,3))</f>
        <v>0</v>
      </c>
      <c r="T362" s="64">
        <f>IF(P362&lt;12,0,+SMALL(D362:N362,4))</f>
        <v>0</v>
      </c>
      <c r="U362" s="64">
        <f>IF(EXCLUS=4,O362-Q362-R362-S362-T362,IF(EXCLUS=3,O362-Q362-R362-S362,IF(EXCLUS=2,O362-Q362-R362,IF(EXCLUS=1,O362-Q362))))</f>
        <v>193</v>
      </c>
      <c r="V362" s="64">
        <f>+IF(+COUNT(D362:N362)&gt;0,RANK(U362,$U$339:$U$412,0),"")</f>
        <v>24</v>
      </c>
      <c r="W362" s="66">
        <f>IF(P362&gt;MAXCOMPET-1,1,"")</f>
        <v>1</v>
      </c>
    </row>
    <row r="363" spans="1:23">
      <c r="A363" s="60" t="s">
        <v>215</v>
      </c>
      <c r="B363" s="67" t="s">
        <v>125</v>
      </c>
      <c r="C363" s="62" t="s">
        <v>42</v>
      </c>
      <c r="D363" s="63">
        <v>33</v>
      </c>
      <c r="E363" s="63"/>
      <c r="F363" s="63">
        <v>17</v>
      </c>
      <c r="G363" s="63">
        <v>36</v>
      </c>
      <c r="H363" s="63"/>
      <c r="I363" s="63">
        <v>32</v>
      </c>
      <c r="J363" s="63">
        <v>36</v>
      </c>
      <c r="K363" s="63">
        <v>36</v>
      </c>
      <c r="L363" s="63">
        <v>0</v>
      </c>
      <c r="M363" s="63"/>
      <c r="N363" s="63"/>
      <c r="O363" s="64">
        <f>SUM(D363:N363)</f>
        <v>190</v>
      </c>
      <c r="P363" s="65">
        <f>COUNT(D363:N363)</f>
        <v>7</v>
      </c>
      <c r="Q363" s="64">
        <f>IF(P363&lt;9,0,SMALL(D363:N363,1))</f>
        <v>0</v>
      </c>
      <c r="R363" s="64">
        <f>IF(P363&lt;10,0,SMALL(D363:N363,2))</f>
        <v>0</v>
      </c>
      <c r="S363" s="64">
        <f>IF(P363&lt;11,0,SMALL(D363:N363,3))</f>
        <v>0</v>
      </c>
      <c r="T363" s="64">
        <f>IF(P363&lt;12,0,+SMALL(D363:N363,4))</f>
        <v>0</v>
      </c>
      <c r="U363" s="64">
        <f>IF(EXCLUS=4,O363-Q363-R363-S363-T363,IF(EXCLUS=3,O363-Q363-R363-S363,IF(EXCLUS=2,O363-Q363-R363,IF(EXCLUS=1,O363-Q363))))</f>
        <v>190</v>
      </c>
      <c r="V363" s="64">
        <f>+IF(+COUNT(D363:N363)&gt;0,RANK(U363,$U$339:$U$412,0),"")</f>
        <v>25</v>
      </c>
      <c r="W363" s="66" t="str">
        <f>IF(P363&gt;MAXCOMPET-1,1,"")</f>
        <v/>
      </c>
    </row>
    <row r="364" spans="1:23">
      <c r="A364" s="60" t="s">
        <v>212</v>
      </c>
      <c r="B364" s="67" t="s">
        <v>94</v>
      </c>
      <c r="C364" s="62" t="s">
        <v>65</v>
      </c>
      <c r="D364" s="63"/>
      <c r="E364" s="63">
        <v>38</v>
      </c>
      <c r="F364" s="63">
        <v>24</v>
      </c>
      <c r="G364" s="63"/>
      <c r="H364" s="63">
        <v>22</v>
      </c>
      <c r="I364" s="63">
        <v>35</v>
      </c>
      <c r="J364" s="63"/>
      <c r="K364" s="63">
        <v>42</v>
      </c>
      <c r="L364" s="63">
        <v>28</v>
      </c>
      <c r="M364" s="63"/>
      <c r="N364" s="63"/>
      <c r="O364" s="64">
        <f>SUM(D364:N364)</f>
        <v>189</v>
      </c>
      <c r="P364" s="65">
        <f>COUNT(D364:N364)</f>
        <v>6</v>
      </c>
      <c r="Q364" s="64">
        <f>IF(P364&lt;9,0,SMALL(D364:N364,1))</f>
        <v>0</v>
      </c>
      <c r="R364" s="64">
        <f>IF(P364&lt;10,0,SMALL(D364:N364,2))</f>
        <v>0</v>
      </c>
      <c r="S364" s="64">
        <f>IF(P364&lt;11,0,SMALL(D364:N364,3))</f>
        <v>0</v>
      </c>
      <c r="T364" s="64">
        <f>IF(P364&lt;12,0,+SMALL(D364:N364,4))</f>
        <v>0</v>
      </c>
      <c r="U364" s="64">
        <f>IF(EXCLUS=4,O364-Q364-R364-S364-T364,IF(EXCLUS=3,O364-Q364-R364-S364,IF(EXCLUS=2,O364-Q364-R364,IF(EXCLUS=1,O364-Q364))))</f>
        <v>189</v>
      </c>
      <c r="V364" s="64">
        <f>+IF(+COUNT(D364:N364)&gt;0,RANK(U364,$U$339:$U$412,0),"")</f>
        <v>26</v>
      </c>
      <c r="W364" s="66" t="str">
        <f>IF(P364&gt;MAXCOMPET-1,1,"")</f>
        <v/>
      </c>
    </row>
    <row r="365" spans="1:23">
      <c r="A365" s="60" t="s">
        <v>235</v>
      </c>
      <c r="B365" s="67" t="s">
        <v>98</v>
      </c>
      <c r="C365" s="62" t="s">
        <v>236</v>
      </c>
      <c r="D365" s="63">
        <v>23</v>
      </c>
      <c r="E365" s="63">
        <v>29</v>
      </c>
      <c r="F365" s="63"/>
      <c r="G365" s="63">
        <v>31</v>
      </c>
      <c r="H365" s="63"/>
      <c r="I365" s="63">
        <v>12</v>
      </c>
      <c r="J365" s="63">
        <v>29</v>
      </c>
      <c r="K365" s="63">
        <v>16</v>
      </c>
      <c r="L365" s="63">
        <v>24</v>
      </c>
      <c r="M365" s="63"/>
      <c r="N365" s="63"/>
      <c r="O365" s="64">
        <f>SUM(D365:N365)</f>
        <v>164</v>
      </c>
      <c r="P365" s="65">
        <f>COUNT(D365:N365)</f>
        <v>7</v>
      </c>
      <c r="Q365" s="64">
        <f>IF(P365&lt;9,0,SMALL(D365:N365,1))</f>
        <v>0</v>
      </c>
      <c r="R365" s="64">
        <f>IF(P365&lt;10,0,SMALL(D365:N365,2))</f>
        <v>0</v>
      </c>
      <c r="S365" s="64">
        <f>IF(P365&lt;11,0,SMALL(D365:N365,3))</f>
        <v>0</v>
      </c>
      <c r="T365" s="64">
        <f>IF(P365&lt;12,0,+SMALL(D365:N365,4))</f>
        <v>0</v>
      </c>
      <c r="U365" s="64">
        <f>IF(EXCLUS=4,O365-Q365-R365-S365-T365,IF(EXCLUS=3,O365-Q365-R365-S365,IF(EXCLUS=2,O365-Q365-R365,IF(EXCLUS=1,O365-Q365))))</f>
        <v>164</v>
      </c>
      <c r="V365" s="64">
        <f>+IF(+COUNT(D365:N365)&gt;0,RANK(U365,$U$339:$U$412,0),"")</f>
        <v>27</v>
      </c>
      <c r="W365" s="66" t="str">
        <f>IF(P365&gt;MAXCOMPET-1,1,"")</f>
        <v/>
      </c>
    </row>
    <row r="366" spans="1:23">
      <c r="A366" s="60" t="s">
        <v>217</v>
      </c>
      <c r="B366" s="67" t="s">
        <v>218</v>
      </c>
      <c r="C366" s="62" t="s">
        <v>113</v>
      </c>
      <c r="D366" s="63">
        <v>21</v>
      </c>
      <c r="E366" s="63">
        <v>26</v>
      </c>
      <c r="F366" s="63">
        <v>24</v>
      </c>
      <c r="G366" s="63">
        <v>30</v>
      </c>
      <c r="H366" s="63"/>
      <c r="I366" s="63">
        <v>28</v>
      </c>
      <c r="J366" s="63">
        <v>30</v>
      </c>
      <c r="K366" s="63"/>
      <c r="L366" s="63"/>
      <c r="M366" s="63"/>
      <c r="N366" s="63"/>
      <c r="O366" s="64">
        <f>SUM(D366:N366)</f>
        <v>159</v>
      </c>
      <c r="P366" s="65">
        <f>COUNT(D366:N366)</f>
        <v>6</v>
      </c>
      <c r="Q366" s="64">
        <f>IF(P366&lt;9,0,SMALL(D366:N366,1))</f>
        <v>0</v>
      </c>
      <c r="R366" s="64">
        <f>IF(P366&lt;10,0,SMALL(D366:N366,2))</f>
        <v>0</v>
      </c>
      <c r="S366" s="64">
        <f>IF(P366&lt;11,0,SMALL(D366:N366,3))</f>
        <v>0</v>
      </c>
      <c r="T366" s="64">
        <f>IF(P366&lt;12,0,+SMALL(D366:N366,4))</f>
        <v>0</v>
      </c>
      <c r="U366" s="64">
        <f>IF(EXCLUS=4,O366-Q366-R366-S366-T366,IF(EXCLUS=3,O366-Q366-R366-S366,IF(EXCLUS=2,O366-Q366-R366,IF(EXCLUS=1,O366-Q366))))</f>
        <v>159</v>
      </c>
      <c r="V366" s="64">
        <f>+IF(+COUNT(D366:N366)&gt;0,RANK(U366,$U$339:$U$412,0),"")</f>
        <v>28</v>
      </c>
      <c r="W366" s="66" t="str">
        <f>IF(P366&gt;MAXCOMPET-1,1,"")</f>
        <v/>
      </c>
    </row>
    <row r="367" spans="1:23">
      <c r="A367" s="60" t="s">
        <v>242</v>
      </c>
      <c r="B367" s="67" t="s">
        <v>136</v>
      </c>
      <c r="C367" s="62" t="s">
        <v>113</v>
      </c>
      <c r="D367" s="63">
        <v>31</v>
      </c>
      <c r="E367" s="63"/>
      <c r="F367" s="63"/>
      <c r="G367" s="63">
        <v>32</v>
      </c>
      <c r="H367" s="63"/>
      <c r="I367" s="63">
        <v>35</v>
      </c>
      <c r="J367" s="63">
        <v>32</v>
      </c>
      <c r="K367" s="63">
        <v>27</v>
      </c>
      <c r="L367" s="63"/>
      <c r="M367" s="63"/>
      <c r="N367" s="63"/>
      <c r="O367" s="64">
        <f>SUM(D367:N367)</f>
        <v>157</v>
      </c>
      <c r="P367" s="65">
        <f>COUNT(D367:N367)</f>
        <v>5</v>
      </c>
      <c r="Q367" s="64">
        <f>IF(P367&lt;9,0,SMALL(D367:N367,1))</f>
        <v>0</v>
      </c>
      <c r="R367" s="64">
        <f>IF(P367&lt;10,0,SMALL(D367:N367,2))</f>
        <v>0</v>
      </c>
      <c r="S367" s="64">
        <f>IF(P367&lt;11,0,SMALL(D367:N367,3))</f>
        <v>0</v>
      </c>
      <c r="T367" s="64">
        <f>IF(P367&lt;12,0,+SMALL(D367:N367,4))</f>
        <v>0</v>
      </c>
      <c r="U367" s="64">
        <f>IF(EXCLUS=4,O367-Q367-R367-S367-T367,IF(EXCLUS=3,O367-Q367-R367-S367,IF(EXCLUS=2,O367-Q367-R367,IF(EXCLUS=1,O367-Q367))))</f>
        <v>157</v>
      </c>
      <c r="V367" s="64">
        <f>+IF(+COUNT(D367:N367)&gt;0,RANK(U367,$U$339:$U$412,0),"")</f>
        <v>29</v>
      </c>
      <c r="W367" s="66" t="str">
        <f>IF(P367&gt;MAXCOMPET-1,1,"")</f>
        <v/>
      </c>
    </row>
    <row r="368" spans="1:23">
      <c r="A368" s="100" t="s">
        <v>228</v>
      </c>
      <c r="B368" s="61" t="s">
        <v>89</v>
      </c>
      <c r="C368" s="62" t="s">
        <v>65</v>
      </c>
      <c r="D368" s="63">
        <v>29</v>
      </c>
      <c r="E368" s="63">
        <v>20</v>
      </c>
      <c r="F368" s="63">
        <v>18</v>
      </c>
      <c r="G368" s="63">
        <v>28</v>
      </c>
      <c r="H368" s="63"/>
      <c r="I368" s="63">
        <v>26</v>
      </c>
      <c r="J368" s="63"/>
      <c r="K368" s="63">
        <v>36</v>
      </c>
      <c r="L368" s="63"/>
      <c r="M368" s="63"/>
      <c r="N368" s="63"/>
      <c r="O368" s="64">
        <f>SUM(D368:N368)</f>
        <v>157</v>
      </c>
      <c r="P368" s="65">
        <f>COUNT(D368:N368)</f>
        <v>6</v>
      </c>
      <c r="Q368" s="64">
        <f>IF(P368&lt;9,0,SMALL(D368:N368,1))</f>
        <v>0</v>
      </c>
      <c r="R368" s="64">
        <f>IF(P368&lt;10,0,SMALL(D368:N368,2))</f>
        <v>0</v>
      </c>
      <c r="S368" s="64">
        <f>IF(P368&lt;11,0,SMALL(D368:N368,3))</f>
        <v>0</v>
      </c>
      <c r="T368" s="64">
        <f>IF(P368&lt;12,0,+SMALL(D368:N368,4))</f>
        <v>0</v>
      </c>
      <c r="U368" s="64">
        <f>IF(EXCLUS=4,O368-Q368-R368-S368-T368,IF(EXCLUS=3,O368-Q368-R368-S368,IF(EXCLUS=2,O368-Q368-R368,IF(EXCLUS=1,O368-Q368))))</f>
        <v>157</v>
      </c>
      <c r="V368" s="64">
        <f>+IF(+COUNT(D368:N368)&gt;0,RANK(U368,$U$339:$U$412,0),"")</f>
        <v>29</v>
      </c>
      <c r="W368" s="66" t="str">
        <f>IF(P368&gt;MAXCOMPET-1,1,"")</f>
        <v/>
      </c>
    </row>
    <row r="369" spans="1:23">
      <c r="A369" s="60" t="s">
        <v>234</v>
      </c>
      <c r="B369" s="67" t="s">
        <v>133</v>
      </c>
      <c r="C369" s="62" t="s">
        <v>65</v>
      </c>
      <c r="D369" s="63"/>
      <c r="E369" s="63">
        <v>28</v>
      </c>
      <c r="F369" s="63">
        <v>25</v>
      </c>
      <c r="G369" s="63"/>
      <c r="H369" s="63">
        <v>30</v>
      </c>
      <c r="I369" s="63">
        <v>28</v>
      </c>
      <c r="J369" s="63">
        <v>22</v>
      </c>
      <c r="K369" s="63">
        <v>24</v>
      </c>
      <c r="L369" s="63"/>
      <c r="M369" s="63"/>
      <c r="N369" s="63"/>
      <c r="O369" s="64">
        <f>SUM(D369:N369)</f>
        <v>157</v>
      </c>
      <c r="P369" s="65">
        <f>COUNT(D369:N369)</f>
        <v>6</v>
      </c>
      <c r="Q369" s="64">
        <f>IF(P369&lt;9,0,SMALL(D369:N369,1))</f>
        <v>0</v>
      </c>
      <c r="R369" s="64">
        <f>IF(P369&lt;10,0,SMALL(D369:N369,2))</f>
        <v>0</v>
      </c>
      <c r="S369" s="64">
        <f>IF(P369&lt;11,0,SMALL(D369:N369,3))</f>
        <v>0</v>
      </c>
      <c r="T369" s="64">
        <f>IF(P369&lt;12,0,+SMALL(D369:N369,4))</f>
        <v>0</v>
      </c>
      <c r="U369" s="64">
        <f>IF(EXCLUS=4,O369-Q369-R369-S369-T369,IF(EXCLUS=3,O369-Q369-R369-S369,IF(EXCLUS=2,O369-Q369-R369,IF(EXCLUS=1,O369-Q369))))</f>
        <v>157</v>
      </c>
      <c r="V369" s="64">
        <f>+IF(+COUNT(D369:N369)&gt;0,RANK(U369,$U$339:$U$412,0),"")</f>
        <v>29</v>
      </c>
      <c r="W369" s="66" t="str">
        <f>IF(P369&gt;MAXCOMPET-1,1,"")</f>
        <v/>
      </c>
    </row>
    <row r="370" spans="1:23">
      <c r="A370" s="88" t="s">
        <v>214</v>
      </c>
      <c r="B370" s="67" t="s">
        <v>98</v>
      </c>
      <c r="C370" s="62" t="s">
        <v>78</v>
      </c>
      <c r="D370" s="63"/>
      <c r="E370" s="63">
        <v>32</v>
      </c>
      <c r="F370" s="63">
        <v>26</v>
      </c>
      <c r="G370" s="63">
        <v>25</v>
      </c>
      <c r="H370" s="63"/>
      <c r="I370" s="63"/>
      <c r="J370" s="63">
        <v>27</v>
      </c>
      <c r="K370" s="63">
        <v>22</v>
      </c>
      <c r="L370" s="63">
        <v>24</v>
      </c>
      <c r="M370" s="63"/>
      <c r="N370" s="63"/>
      <c r="O370" s="64">
        <f>SUM(D370:N370)</f>
        <v>156</v>
      </c>
      <c r="P370" s="65">
        <f>COUNT(D370:N370)</f>
        <v>6</v>
      </c>
      <c r="Q370" s="64">
        <f>IF(P370&lt;9,0,SMALL(D370:N370,1))</f>
        <v>0</v>
      </c>
      <c r="R370" s="64">
        <f>IF(P370&lt;10,0,SMALL(D370:N370,2))</f>
        <v>0</v>
      </c>
      <c r="S370" s="64">
        <f>IF(P370&lt;11,0,SMALL(D370:N370,3))</f>
        <v>0</v>
      </c>
      <c r="T370" s="64">
        <f>IF(P370&lt;12,0,+SMALL(D370:N370,4))</f>
        <v>0</v>
      </c>
      <c r="U370" s="64">
        <f>IF(EXCLUS=4,O370-Q370-R370-S370-T370,IF(EXCLUS=3,O370-Q370-R370-S370,IF(EXCLUS=2,O370-Q370-R370,IF(EXCLUS=1,O370-Q370))))</f>
        <v>156</v>
      </c>
      <c r="V370" s="64">
        <f>+IF(+COUNT(D370:N370)&gt;0,RANK(U370,$U$339:$U$412,0),"")</f>
        <v>32</v>
      </c>
      <c r="W370" s="66" t="str">
        <f>IF(P370&gt;MAXCOMPET-1,1,"")</f>
        <v/>
      </c>
    </row>
    <row r="371" spans="1:23">
      <c r="A371" s="60" t="s">
        <v>245</v>
      </c>
      <c r="B371" s="67" t="s">
        <v>183</v>
      </c>
      <c r="C371" s="62" t="s">
        <v>75</v>
      </c>
      <c r="D371" s="63"/>
      <c r="E371" s="63">
        <v>28</v>
      </c>
      <c r="F371" s="63">
        <v>26</v>
      </c>
      <c r="G371" s="63"/>
      <c r="H371" s="63"/>
      <c r="I371" s="63">
        <v>38</v>
      </c>
      <c r="J371" s="63">
        <v>32</v>
      </c>
      <c r="K371" s="63">
        <v>30</v>
      </c>
      <c r="L371" s="63"/>
      <c r="M371" s="63"/>
      <c r="N371" s="63"/>
      <c r="O371" s="64">
        <f>SUM(D371:N371)</f>
        <v>154</v>
      </c>
      <c r="P371" s="65">
        <f>COUNT(D371:N371)</f>
        <v>5</v>
      </c>
      <c r="Q371" s="64">
        <f>IF(P371&lt;9,0,SMALL(D371:N371,1))</f>
        <v>0</v>
      </c>
      <c r="R371" s="64">
        <f>IF(P371&lt;10,0,SMALL(D371:N371,2))</f>
        <v>0</v>
      </c>
      <c r="S371" s="64">
        <f>IF(P371&lt;11,0,SMALL(D371:N371,3))</f>
        <v>0</v>
      </c>
      <c r="T371" s="64">
        <f>IF(P371&lt;12,0,+SMALL(D371:N371,4))</f>
        <v>0</v>
      </c>
      <c r="U371" s="64">
        <f>IF(EXCLUS=4,O371-Q371-R371-S371-T371,IF(EXCLUS=3,O371-Q371-R371-S371,IF(EXCLUS=2,O371-Q371-R371,IF(EXCLUS=1,O371-Q371))))</f>
        <v>154</v>
      </c>
      <c r="V371" s="64">
        <f>+IF(+COUNT(D371:N371)&gt;0,RANK(U371,$U$339:$U$412,0),"")</f>
        <v>33</v>
      </c>
      <c r="W371" s="66" t="str">
        <f>IF(P371&gt;MAXCOMPET-1,1,"")</f>
        <v/>
      </c>
    </row>
    <row r="372" spans="1:23">
      <c r="A372" s="60" t="s">
        <v>230</v>
      </c>
      <c r="B372" s="67" t="s">
        <v>87</v>
      </c>
      <c r="C372" s="62" t="s">
        <v>110</v>
      </c>
      <c r="D372" s="63"/>
      <c r="E372" s="63">
        <v>22</v>
      </c>
      <c r="F372" s="63">
        <v>34</v>
      </c>
      <c r="G372" s="63">
        <v>36</v>
      </c>
      <c r="H372" s="63">
        <v>29</v>
      </c>
      <c r="I372" s="63"/>
      <c r="J372" s="63">
        <v>27</v>
      </c>
      <c r="K372" s="63"/>
      <c r="L372" s="63"/>
      <c r="M372" s="63"/>
      <c r="N372" s="63"/>
      <c r="O372" s="64">
        <f>SUM(D372:N372)</f>
        <v>148</v>
      </c>
      <c r="P372" s="65">
        <f>COUNT(D372:N372)</f>
        <v>5</v>
      </c>
      <c r="Q372" s="64">
        <f>IF(P372&lt;9,0,SMALL(D372:N372,1))</f>
        <v>0</v>
      </c>
      <c r="R372" s="64">
        <f>IF(P372&lt;10,0,SMALL(D372:N372,2))</f>
        <v>0</v>
      </c>
      <c r="S372" s="64">
        <f>IF(P372&lt;11,0,SMALL(D372:N372,3))</f>
        <v>0</v>
      </c>
      <c r="T372" s="64">
        <f>IF(P372&lt;12,0,+SMALL(D372:N372,4))</f>
        <v>0</v>
      </c>
      <c r="U372" s="64">
        <f>IF(EXCLUS=4,O372-Q372-R372-S372-T372,IF(EXCLUS=3,O372-Q372-R372-S372,IF(EXCLUS=2,O372-Q372-R372,IF(EXCLUS=1,O372-Q372))))</f>
        <v>148</v>
      </c>
      <c r="V372" s="64">
        <f>+IF(+COUNT(D372:N372)&gt;0,RANK(U372,$U$339:$U$412,0),"")</f>
        <v>34</v>
      </c>
      <c r="W372" s="66" t="str">
        <f>IF(P372&gt;MAXCOMPET-1,1,"")</f>
        <v/>
      </c>
    </row>
    <row r="373" spans="1:23">
      <c r="A373" s="60" t="s">
        <v>248</v>
      </c>
      <c r="B373" s="67" t="s">
        <v>94</v>
      </c>
      <c r="C373" s="62" t="s">
        <v>180</v>
      </c>
      <c r="D373" s="63">
        <v>24</v>
      </c>
      <c r="E373" s="63"/>
      <c r="F373" s="63">
        <v>27</v>
      </c>
      <c r="G373" s="63">
        <v>36</v>
      </c>
      <c r="H373" s="63"/>
      <c r="I373" s="63"/>
      <c r="J373" s="63">
        <v>27</v>
      </c>
      <c r="K373" s="63">
        <v>33</v>
      </c>
      <c r="L373" s="63"/>
      <c r="M373" s="63"/>
      <c r="N373" s="63"/>
      <c r="O373" s="64">
        <f>SUM(D373:N373)</f>
        <v>147</v>
      </c>
      <c r="P373" s="65">
        <f>COUNT(D373:N373)</f>
        <v>5</v>
      </c>
      <c r="Q373" s="64">
        <f>IF(P373&lt;9,0,SMALL(D373:N373,1))</f>
        <v>0</v>
      </c>
      <c r="R373" s="64">
        <f>IF(P373&lt;10,0,SMALL(D373:N373,2))</f>
        <v>0</v>
      </c>
      <c r="S373" s="64">
        <f>IF(P373&lt;11,0,SMALL(D373:N373,3))</f>
        <v>0</v>
      </c>
      <c r="T373" s="64">
        <f>IF(P373&lt;12,0,+SMALL(D373:N373,4))</f>
        <v>0</v>
      </c>
      <c r="U373" s="64">
        <f>IF(EXCLUS=4,O373-Q373-R373-S373-T373,IF(EXCLUS=3,O373-Q373-R373-S373,IF(EXCLUS=2,O373-Q373-R373,IF(EXCLUS=1,O373-Q373))))</f>
        <v>147</v>
      </c>
      <c r="V373" s="64">
        <f>+IF(+COUNT(D373:N373)&gt;0,RANK(U373,$U$339:$U$412,0),"")</f>
        <v>35</v>
      </c>
      <c r="W373" s="66" t="str">
        <f>IF(P373&gt;MAXCOMPET-1,1,"")</f>
        <v/>
      </c>
    </row>
    <row r="374" spans="1:23">
      <c r="A374" s="60" t="s">
        <v>224</v>
      </c>
      <c r="B374" s="67" t="s">
        <v>225</v>
      </c>
      <c r="C374" s="62" t="s">
        <v>110</v>
      </c>
      <c r="D374" s="63"/>
      <c r="E374" s="63">
        <v>31</v>
      </c>
      <c r="F374" s="63">
        <v>25</v>
      </c>
      <c r="G374" s="63">
        <v>27</v>
      </c>
      <c r="H374" s="63">
        <v>27</v>
      </c>
      <c r="I374" s="63"/>
      <c r="J374" s="63">
        <v>26</v>
      </c>
      <c r="K374" s="63"/>
      <c r="L374" s="63"/>
      <c r="M374" s="63"/>
      <c r="N374" s="63"/>
      <c r="O374" s="64">
        <f>SUM(D374:N374)</f>
        <v>136</v>
      </c>
      <c r="P374" s="65">
        <f>COUNT(D374:N374)</f>
        <v>5</v>
      </c>
      <c r="Q374" s="64">
        <f>IF(P374&lt;9,0,SMALL(D374:N374,1))</f>
        <v>0</v>
      </c>
      <c r="R374" s="64">
        <f>IF(P374&lt;10,0,SMALL(D374:N374,2))</f>
        <v>0</v>
      </c>
      <c r="S374" s="64">
        <f>IF(P374&lt;11,0,SMALL(D374:N374,3))</f>
        <v>0</v>
      </c>
      <c r="T374" s="64">
        <f>IF(P374&lt;12,0,+SMALL(D374:N374,4))</f>
        <v>0</v>
      </c>
      <c r="U374" s="64">
        <f>IF(EXCLUS=4,O374-Q374-R374-S374-T374,IF(EXCLUS=3,O374-Q374-R374-S374,IF(EXCLUS=2,O374-Q374-R374,IF(EXCLUS=1,O374-Q374))))</f>
        <v>136</v>
      </c>
      <c r="V374" s="64">
        <f>+IF(+COUNT(D374:N374)&gt;0,RANK(U374,$U$339:$U$412,0),"")</f>
        <v>36</v>
      </c>
      <c r="W374" s="66" t="str">
        <f>IF(P374&gt;MAXCOMPET-1,1,"")</f>
        <v/>
      </c>
    </row>
    <row r="375" spans="1:23">
      <c r="A375" s="60" t="s">
        <v>231</v>
      </c>
      <c r="B375" s="67" t="s">
        <v>89</v>
      </c>
      <c r="C375" s="62" t="s">
        <v>180</v>
      </c>
      <c r="D375" s="63">
        <v>30</v>
      </c>
      <c r="E375" s="63"/>
      <c r="F375" s="63"/>
      <c r="G375" s="63">
        <v>33</v>
      </c>
      <c r="H375" s="63"/>
      <c r="I375" s="63"/>
      <c r="J375" s="63"/>
      <c r="K375" s="63">
        <v>30</v>
      </c>
      <c r="L375" s="63">
        <v>31</v>
      </c>
      <c r="M375" s="63"/>
      <c r="N375" s="63"/>
      <c r="O375" s="64">
        <f>SUM(D375:N375)</f>
        <v>124</v>
      </c>
      <c r="P375" s="65">
        <f>COUNT(D375:N375)</f>
        <v>4</v>
      </c>
      <c r="Q375" s="64">
        <f>IF(P375&lt;9,0,SMALL(D375:N375,1))</f>
        <v>0</v>
      </c>
      <c r="R375" s="64">
        <f>IF(P375&lt;10,0,SMALL(D375:N375,2))</f>
        <v>0</v>
      </c>
      <c r="S375" s="64">
        <f>IF(P375&lt;11,0,SMALL(D375:N375,3))</f>
        <v>0</v>
      </c>
      <c r="T375" s="64">
        <f>IF(P375&lt;12,0,+SMALL(D375:N375,4))</f>
        <v>0</v>
      </c>
      <c r="U375" s="64">
        <f>IF(EXCLUS=4,O375-Q375-R375-S375-T375,IF(EXCLUS=3,O375-Q375-R375-S375,IF(EXCLUS=2,O375-Q375-R375,IF(EXCLUS=1,O375-Q375))))</f>
        <v>124</v>
      </c>
      <c r="V375" s="64">
        <f>+IF(+COUNT(D375:N375)&gt;0,RANK(U375,$U$339:$U$412,0),"")</f>
        <v>37</v>
      </c>
      <c r="W375" s="66" t="str">
        <f>IF(P375&gt;MAXCOMPET-1,1,"")</f>
        <v/>
      </c>
    </row>
    <row r="376" spans="1:23">
      <c r="A376" s="60" t="s">
        <v>229</v>
      </c>
      <c r="B376" s="67" t="s">
        <v>87</v>
      </c>
      <c r="C376" s="62" t="s">
        <v>65</v>
      </c>
      <c r="D376" s="63">
        <v>28</v>
      </c>
      <c r="E376" s="63">
        <v>39</v>
      </c>
      <c r="F376" s="63">
        <v>23</v>
      </c>
      <c r="G376" s="63"/>
      <c r="H376" s="63"/>
      <c r="I376" s="63"/>
      <c r="J376" s="63"/>
      <c r="K376" s="63">
        <v>31</v>
      </c>
      <c r="L376" s="63"/>
      <c r="M376" s="63"/>
      <c r="N376" s="63"/>
      <c r="O376" s="64">
        <f>SUM(D376:N376)</f>
        <v>121</v>
      </c>
      <c r="P376" s="65">
        <f>COUNT(D376:N376)</f>
        <v>4</v>
      </c>
      <c r="Q376" s="64">
        <f>IF(P376&lt;9,0,SMALL(D376:N376,1))</f>
        <v>0</v>
      </c>
      <c r="R376" s="64">
        <f>IF(P376&lt;10,0,SMALL(D376:N376,2))</f>
        <v>0</v>
      </c>
      <c r="S376" s="64">
        <f>IF(P376&lt;11,0,SMALL(D376:N376,3))</f>
        <v>0</v>
      </c>
      <c r="T376" s="64">
        <f>IF(P376&lt;12,0,+SMALL(D376:N376,4))</f>
        <v>0</v>
      </c>
      <c r="U376" s="64">
        <f>IF(EXCLUS=4,O376-Q376-R376-S376-T376,IF(EXCLUS=3,O376-Q376-R376-S376,IF(EXCLUS=2,O376-Q376-R376,IF(EXCLUS=1,O376-Q376))))</f>
        <v>121</v>
      </c>
      <c r="V376" s="64">
        <f>+IF(+COUNT(D376:N376)&gt;0,RANK(U376,$U$339:$U$412,0),"")</f>
        <v>38</v>
      </c>
      <c r="W376" s="66" t="str">
        <f>IF(P376&gt;MAXCOMPET-1,1,"")</f>
        <v/>
      </c>
    </row>
    <row r="377" spans="1:23">
      <c r="A377" s="60" t="s">
        <v>243</v>
      </c>
      <c r="B377" s="67" t="s">
        <v>218</v>
      </c>
      <c r="C377" s="62" t="s">
        <v>53</v>
      </c>
      <c r="D377" s="63"/>
      <c r="E377" s="63">
        <v>27</v>
      </c>
      <c r="F377" s="63"/>
      <c r="G377" s="63">
        <v>35</v>
      </c>
      <c r="H377" s="63"/>
      <c r="I377" s="63"/>
      <c r="J377" s="63">
        <v>24</v>
      </c>
      <c r="K377" s="63"/>
      <c r="L377" s="63">
        <v>24</v>
      </c>
      <c r="M377" s="63"/>
      <c r="N377" s="63"/>
      <c r="O377" s="64">
        <f>SUM(D377:N377)</f>
        <v>110</v>
      </c>
      <c r="P377" s="65">
        <f>COUNT(D377:N377)</f>
        <v>4</v>
      </c>
      <c r="Q377" s="64">
        <f>IF(P377&lt;9,0,SMALL(D377:N377,1))</f>
        <v>0</v>
      </c>
      <c r="R377" s="64">
        <f>IF(P377&lt;10,0,SMALL(D377:N377,2))</f>
        <v>0</v>
      </c>
      <c r="S377" s="64">
        <f>IF(P377&lt;11,0,SMALL(D377:N377,3))</f>
        <v>0</v>
      </c>
      <c r="T377" s="64">
        <f>IF(P377&lt;12,0,+SMALL(D377:N377,4))</f>
        <v>0</v>
      </c>
      <c r="U377" s="64">
        <f>IF(EXCLUS=4,O377-Q377-R377-S377-T377,IF(EXCLUS=3,O377-Q377-R377-S377,IF(EXCLUS=2,O377-Q377-R377,IF(EXCLUS=1,O377-Q377))))</f>
        <v>110</v>
      </c>
      <c r="V377" s="64">
        <f>+IF(+COUNT(D377:N377)&gt;0,RANK(U377,$U$339:$U$412,0),"")</f>
        <v>39</v>
      </c>
      <c r="W377" s="66" t="str">
        <f>IF(P377&gt;MAXCOMPET-1,1,"")</f>
        <v/>
      </c>
    </row>
    <row r="378" spans="1:23">
      <c r="A378" s="60" t="s">
        <v>232</v>
      </c>
      <c r="B378" s="67" t="s">
        <v>233</v>
      </c>
      <c r="C378" s="62" t="s">
        <v>60</v>
      </c>
      <c r="D378" s="63">
        <v>32</v>
      </c>
      <c r="E378" s="63"/>
      <c r="F378" s="63">
        <v>34</v>
      </c>
      <c r="G378" s="63"/>
      <c r="H378" s="63"/>
      <c r="I378" s="63"/>
      <c r="J378" s="63"/>
      <c r="K378" s="63"/>
      <c r="L378" s="63">
        <v>36</v>
      </c>
      <c r="M378" s="63"/>
      <c r="N378" s="63"/>
      <c r="O378" s="64">
        <f>SUM(D378:N378)</f>
        <v>102</v>
      </c>
      <c r="P378" s="65">
        <f>COUNT(D378:N378)</f>
        <v>3</v>
      </c>
      <c r="Q378" s="64">
        <f>IF(P378&lt;9,0,SMALL(D378:N378,1))</f>
        <v>0</v>
      </c>
      <c r="R378" s="64">
        <f>IF(P378&lt;10,0,SMALL(D378:N378,2))</f>
        <v>0</v>
      </c>
      <c r="S378" s="64">
        <f>IF(P378&lt;11,0,SMALL(D378:N378,3))</f>
        <v>0</v>
      </c>
      <c r="T378" s="64">
        <f>IF(P378&lt;12,0,+SMALL(D378:N378,4))</f>
        <v>0</v>
      </c>
      <c r="U378" s="64">
        <f>IF(EXCLUS=4,O378-Q378-R378-S378-T378,IF(EXCLUS=3,O378-Q378-R378-S378,IF(EXCLUS=2,O378-Q378-R378,IF(EXCLUS=1,O378-Q378))))</f>
        <v>102</v>
      </c>
      <c r="V378" s="64">
        <f>+IF(+COUNT(D378:N378)&gt;0,RANK(U378,$U$339:$U$412,0),"")</f>
        <v>40</v>
      </c>
      <c r="W378" s="66" t="str">
        <f>IF(P378&gt;MAXCOMPET-1,1,"")</f>
        <v/>
      </c>
    </row>
    <row r="379" spans="1:23">
      <c r="A379" s="60" t="s">
        <v>246</v>
      </c>
      <c r="B379" s="67" t="s">
        <v>247</v>
      </c>
      <c r="C379" s="62" t="s">
        <v>180</v>
      </c>
      <c r="D379" s="63"/>
      <c r="E379" s="63"/>
      <c r="F379" s="63">
        <v>15</v>
      </c>
      <c r="G379" s="63">
        <v>29</v>
      </c>
      <c r="H379" s="63"/>
      <c r="I379" s="63"/>
      <c r="J379" s="63"/>
      <c r="K379" s="63">
        <v>30</v>
      </c>
      <c r="L379" s="63">
        <v>25</v>
      </c>
      <c r="M379" s="63"/>
      <c r="N379" s="63"/>
      <c r="O379" s="64">
        <f>SUM(D379:N379)</f>
        <v>99</v>
      </c>
      <c r="P379" s="65">
        <f>COUNT(D379:N379)</f>
        <v>4</v>
      </c>
      <c r="Q379" s="64">
        <f>IF(P379&lt;9,0,SMALL(D379:N379,1))</f>
        <v>0</v>
      </c>
      <c r="R379" s="64">
        <f>IF(P379&lt;10,0,SMALL(D379:N379,2))</f>
        <v>0</v>
      </c>
      <c r="S379" s="64">
        <f>IF(P379&lt;11,0,SMALL(D379:N379,3))</f>
        <v>0</v>
      </c>
      <c r="T379" s="64">
        <f>IF(P379&lt;12,0,+SMALL(D379:N379,4))</f>
        <v>0</v>
      </c>
      <c r="U379" s="64">
        <f>IF(EXCLUS=4,O379-Q379-R379-S379-T379,IF(EXCLUS=3,O379-Q379-R379-S379,IF(EXCLUS=2,O379-Q379-R379,IF(EXCLUS=1,O379-Q379))))</f>
        <v>99</v>
      </c>
      <c r="V379" s="64">
        <f>+IF(+COUNT(D379:N379)&gt;0,RANK(U379,$U$339:$U$412,0),"")</f>
        <v>41</v>
      </c>
      <c r="W379" s="66" t="str">
        <f>IF(P379&gt;MAXCOMPET-1,1,"")</f>
        <v/>
      </c>
    </row>
    <row r="380" spans="1:23">
      <c r="A380" s="60" t="s">
        <v>255</v>
      </c>
      <c r="B380" s="67" t="s">
        <v>140</v>
      </c>
      <c r="C380" s="62" t="s">
        <v>168</v>
      </c>
      <c r="D380" s="63"/>
      <c r="E380" s="63">
        <v>29</v>
      </c>
      <c r="F380" s="63"/>
      <c r="G380" s="63"/>
      <c r="H380" s="63"/>
      <c r="I380" s="63">
        <v>34</v>
      </c>
      <c r="J380" s="63">
        <v>35</v>
      </c>
      <c r="K380" s="63"/>
      <c r="L380" s="63"/>
      <c r="M380" s="63"/>
      <c r="N380" s="63"/>
      <c r="O380" s="64">
        <f>SUM(D380:N380)</f>
        <v>98</v>
      </c>
      <c r="P380" s="65">
        <f>COUNT(D380:N380)</f>
        <v>3</v>
      </c>
      <c r="Q380" s="64">
        <f>IF(P380&lt;9,0,SMALL(D380:N380,1))</f>
        <v>0</v>
      </c>
      <c r="R380" s="64">
        <f>IF(P380&lt;10,0,SMALL(D380:N380,2))</f>
        <v>0</v>
      </c>
      <c r="S380" s="64">
        <f>IF(P380&lt;11,0,SMALL(D380:N380,3))</f>
        <v>0</v>
      </c>
      <c r="T380" s="64">
        <f>IF(P380&lt;12,0,+SMALL(D380:N380,4))</f>
        <v>0</v>
      </c>
      <c r="U380" s="64">
        <f>IF(EXCLUS=4,O380-Q380-R380-S380-T380,IF(EXCLUS=3,O380-Q380-R380-S380,IF(EXCLUS=2,O380-Q380-R380,IF(EXCLUS=1,O380-Q380))))</f>
        <v>98</v>
      </c>
      <c r="V380" s="64">
        <f>+IF(+COUNT(D380:N380)&gt;0,RANK(U380,$U$339:$U$412,0),"")</f>
        <v>42</v>
      </c>
      <c r="W380" s="66" t="str">
        <f>IF(P380&gt;MAXCOMPET-1,1,"")</f>
        <v/>
      </c>
    </row>
    <row r="381" spans="1:23">
      <c r="A381" s="60" t="s">
        <v>253</v>
      </c>
      <c r="B381" s="67" t="s">
        <v>142</v>
      </c>
      <c r="C381" s="62" t="s">
        <v>47</v>
      </c>
      <c r="D381" s="63">
        <v>23</v>
      </c>
      <c r="E381" s="63"/>
      <c r="F381" s="63"/>
      <c r="G381" s="63"/>
      <c r="H381" s="63"/>
      <c r="I381" s="63">
        <v>26</v>
      </c>
      <c r="J381" s="63"/>
      <c r="K381" s="63">
        <v>20</v>
      </c>
      <c r="L381" s="63"/>
      <c r="M381" s="63"/>
      <c r="N381" s="63"/>
      <c r="O381" s="64">
        <f>SUM(D381:N381)</f>
        <v>69</v>
      </c>
      <c r="P381" s="65">
        <f>COUNT(D381:N381)</f>
        <v>3</v>
      </c>
      <c r="Q381" s="64">
        <f>IF(P381&lt;9,0,SMALL(D381:N381,1))</f>
        <v>0</v>
      </c>
      <c r="R381" s="64">
        <f>IF(P381&lt;10,0,SMALL(D381:N381,2))</f>
        <v>0</v>
      </c>
      <c r="S381" s="64">
        <f>IF(P381&lt;11,0,SMALL(D381:N381,3))</f>
        <v>0</v>
      </c>
      <c r="T381" s="64">
        <f>IF(P381&lt;12,0,+SMALL(D381:N381,4))</f>
        <v>0</v>
      </c>
      <c r="U381" s="64">
        <f>IF(EXCLUS=4,O381-Q381-R381-S381-T381,IF(EXCLUS=3,O381-Q381-R381-S381,IF(EXCLUS=2,O381-Q381-R381,IF(EXCLUS=1,O381-Q381))))</f>
        <v>69</v>
      </c>
      <c r="V381" s="64">
        <f>+IF(+COUNT(D381:N381)&gt;0,RANK(U381,$U$339:$U$412,0),"")</f>
        <v>43</v>
      </c>
      <c r="W381" s="66" t="str">
        <f>IF(P381&gt;MAXCOMPET-1,1,"")</f>
        <v/>
      </c>
    </row>
    <row r="382" spans="1:23">
      <c r="A382" s="60" t="s">
        <v>254</v>
      </c>
      <c r="B382" s="67" t="s">
        <v>189</v>
      </c>
      <c r="C382" s="62" t="s">
        <v>60</v>
      </c>
      <c r="D382" s="63"/>
      <c r="E382" s="63"/>
      <c r="F382" s="63"/>
      <c r="G382" s="63"/>
      <c r="H382" s="63">
        <v>37</v>
      </c>
      <c r="I382" s="63">
        <v>28</v>
      </c>
      <c r="J382" s="63"/>
      <c r="K382" s="63"/>
      <c r="L382" s="63"/>
      <c r="M382" s="63"/>
      <c r="N382" s="63"/>
      <c r="O382" s="64">
        <f>SUM(D382:N382)</f>
        <v>65</v>
      </c>
      <c r="P382" s="65">
        <f>COUNT(D382:N382)</f>
        <v>2</v>
      </c>
      <c r="Q382" s="64">
        <f>IF(P382&lt;9,0,SMALL(D382:N382,1))</f>
        <v>0</v>
      </c>
      <c r="R382" s="64">
        <f>IF(P382&lt;10,0,SMALL(D382:N382,2))</f>
        <v>0</v>
      </c>
      <c r="S382" s="64">
        <f>IF(P382&lt;11,0,SMALL(D382:N382,3))</f>
        <v>0</v>
      </c>
      <c r="T382" s="64">
        <f>IF(P382&lt;12,0,+SMALL(D382:N382,4))</f>
        <v>0</v>
      </c>
      <c r="U382" s="64">
        <f>IF(EXCLUS=4,O382-Q382-R382-S382-T382,IF(EXCLUS=3,O382-Q382-R382-S382,IF(EXCLUS=2,O382-Q382-R382,IF(EXCLUS=1,O382-Q382))))</f>
        <v>65</v>
      </c>
      <c r="V382" s="64">
        <f>+IF(+COUNT(D382:N382)&gt;0,RANK(U382,$U$339:$U$412,0),"")</f>
        <v>44</v>
      </c>
      <c r="W382" s="66" t="str">
        <f>IF(P382&gt;MAXCOMPET-1,1,"")</f>
        <v/>
      </c>
    </row>
    <row r="383" spans="1:23">
      <c r="A383" s="60" t="s">
        <v>251</v>
      </c>
      <c r="B383" s="67" t="s">
        <v>252</v>
      </c>
      <c r="C383" s="62" t="s">
        <v>65</v>
      </c>
      <c r="D383" s="63"/>
      <c r="E383" s="63">
        <v>26</v>
      </c>
      <c r="F383" s="63">
        <v>20</v>
      </c>
      <c r="G383" s="63"/>
      <c r="H383" s="63"/>
      <c r="I383" s="63"/>
      <c r="J383" s="63"/>
      <c r="K383" s="63">
        <v>18</v>
      </c>
      <c r="L383" s="63"/>
      <c r="M383" s="63"/>
      <c r="N383" s="63"/>
      <c r="O383" s="64">
        <f>SUM(D383:N383)</f>
        <v>64</v>
      </c>
      <c r="P383" s="65">
        <f>COUNT(D383:N383)</f>
        <v>3</v>
      </c>
      <c r="Q383" s="64">
        <f>IF(P383&lt;9,0,SMALL(D383:N383,1))</f>
        <v>0</v>
      </c>
      <c r="R383" s="64">
        <f>IF(P383&lt;10,0,SMALL(D383:N383,2))</f>
        <v>0</v>
      </c>
      <c r="S383" s="64">
        <f>IF(P383&lt;11,0,SMALL(D383:N383,3))</f>
        <v>0</v>
      </c>
      <c r="T383" s="64">
        <f>IF(P383&lt;12,0,+SMALL(D383:N383,4))</f>
        <v>0</v>
      </c>
      <c r="U383" s="64">
        <f>IF(EXCLUS=4,O383-Q383-R383-S383-T383,IF(EXCLUS=3,O383-Q383-R383-S383,IF(EXCLUS=2,O383-Q383-R383,IF(EXCLUS=1,O383-Q383))))</f>
        <v>64</v>
      </c>
      <c r="V383" s="64">
        <f>+IF(+COUNT(D383:N383)&gt;0,RANK(U383,$U$339:$U$412,0),"")</f>
        <v>45</v>
      </c>
      <c r="W383" s="66" t="str">
        <f>IF(P383&gt;MAXCOMPET-1,1,"")</f>
        <v/>
      </c>
    </row>
    <row r="384" spans="1:23">
      <c r="A384" s="60" t="s">
        <v>262</v>
      </c>
      <c r="B384" s="67" t="s">
        <v>263</v>
      </c>
      <c r="C384" s="62" t="s">
        <v>126</v>
      </c>
      <c r="D384" s="63">
        <v>31</v>
      </c>
      <c r="E384" s="63">
        <v>23</v>
      </c>
      <c r="F384" s="63"/>
      <c r="G384" s="63"/>
      <c r="H384" s="63"/>
      <c r="I384" s="63"/>
      <c r="J384" s="63"/>
      <c r="K384" s="63"/>
      <c r="L384" s="63"/>
      <c r="M384" s="63"/>
      <c r="N384" s="63"/>
      <c r="O384" s="64">
        <f>SUM(D384:N384)</f>
        <v>54</v>
      </c>
      <c r="P384" s="65">
        <f>COUNT(D384:N384)</f>
        <v>2</v>
      </c>
      <c r="Q384" s="64">
        <f>IF(P384&lt;9,0,SMALL(D384:N384,1))</f>
        <v>0</v>
      </c>
      <c r="R384" s="64">
        <f>IF(P384&lt;10,0,SMALL(D384:N384,2))</f>
        <v>0</v>
      </c>
      <c r="S384" s="64">
        <f>IF(P384&lt;11,0,SMALL(D384:N384,3))</f>
        <v>0</v>
      </c>
      <c r="T384" s="64">
        <f>IF(P384&lt;12,0,+SMALL(D384:N384,4))</f>
        <v>0</v>
      </c>
      <c r="U384" s="64">
        <f>IF(EXCLUS=4,O384-Q384-R384-S384-T384,IF(EXCLUS=3,O384-Q384-R384-S384,IF(EXCLUS=2,O384-Q384-R384,IF(EXCLUS=1,O384-Q384))))</f>
        <v>54</v>
      </c>
      <c r="V384" s="64">
        <f>+IF(+COUNT(D384:N384)&gt;0,RANK(U384,$U$339:$U$412,0),"")</f>
        <v>46</v>
      </c>
      <c r="W384" s="66" t="str">
        <f>IF(P384&gt;MAXCOMPET-1,1,"")</f>
        <v/>
      </c>
    </row>
    <row r="385" spans="1:23">
      <c r="A385" s="60" t="s">
        <v>257</v>
      </c>
      <c r="B385" s="67" t="s">
        <v>136</v>
      </c>
      <c r="C385" s="62" t="s">
        <v>126</v>
      </c>
      <c r="D385" s="63"/>
      <c r="E385" s="63"/>
      <c r="F385" s="63">
        <v>20</v>
      </c>
      <c r="G385" s="63"/>
      <c r="H385" s="63"/>
      <c r="I385" s="63">
        <v>22</v>
      </c>
      <c r="J385" s="63"/>
      <c r="K385" s="63"/>
      <c r="L385" s="63"/>
      <c r="M385" s="63"/>
      <c r="N385" s="63"/>
      <c r="O385" s="64">
        <f>SUM(D385:N385)</f>
        <v>42</v>
      </c>
      <c r="P385" s="65">
        <f>COUNT(D385:N385)</f>
        <v>2</v>
      </c>
      <c r="Q385" s="64">
        <f>IF(P385&lt;9,0,SMALL(D385:N385,1))</f>
        <v>0</v>
      </c>
      <c r="R385" s="64">
        <f>IF(P385&lt;10,0,SMALL(D385:N385,2))</f>
        <v>0</v>
      </c>
      <c r="S385" s="64">
        <f>IF(P385&lt;11,0,SMALL(D385:N385,3))</f>
        <v>0</v>
      </c>
      <c r="T385" s="64">
        <f>IF(P385&lt;12,0,+SMALL(D385:N385,4))</f>
        <v>0</v>
      </c>
      <c r="U385" s="64">
        <f>IF(EXCLUS=4,O385-Q385-R385-S385-T385,IF(EXCLUS=3,O385-Q385-R385-S385,IF(EXCLUS=2,O385-Q385-R385,IF(EXCLUS=1,O385-Q385))))</f>
        <v>42</v>
      </c>
      <c r="V385" s="64">
        <f>+IF(+COUNT(D385:N385)&gt;0,RANK(U385,$U$339:$U$412,0),"")</f>
        <v>47</v>
      </c>
      <c r="W385" s="66" t="str">
        <f>IF(P385&gt;MAXCOMPET-1,1,"")</f>
        <v/>
      </c>
    </row>
    <row r="386" spans="1:23">
      <c r="A386" s="60" t="s">
        <v>258</v>
      </c>
      <c r="B386" s="67" t="s">
        <v>183</v>
      </c>
      <c r="C386" s="62" t="s">
        <v>60</v>
      </c>
      <c r="D386" s="63"/>
      <c r="E386" s="63"/>
      <c r="F386" s="63"/>
      <c r="G386" s="63"/>
      <c r="H386" s="63">
        <v>29</v>
      </c>
      <c r="I386" s="63"/>
      <c r="J386" s="63"/>
      <c r="K386" s="63"/>
      <c r="L386" s="63"/>
      <c r="M386" s="63"/>
      <c r="N386" s="63"/>
      <c r="O386" s="64">
        <f>SUM(D386:N386)</f>
        <v>29</v>
      </c>
      <c r="P386" s="65">
        <f>COUNT(D386:N386)</f>
        <v>1</v>
      </c>
      <c r="Q386" s="64">
        <f>IF(P386&lt;9,0,SMALL(D386:N386,1))</f>
        <v>0</v>
      </c>
      <c r="R386" s="64">
        <f>IF(P386&lt;10,0,SMALL(D386:N386,2))</f>
        <v>0</v>
      </c>
      <c r="S386" s="64">
        <f>IF(P386&lt;11,0,SMALL(D386:N386,3))</f>
        <v>0</v>
      </c>
      <c r="T386" s="64">
        <f>IF(P386&lt;12,0,+SMALL(D386:N386,4))</f>
        <v>0</v>
      </c>
      <c r="U386" s="64">
        <f>IF(EXCLUS=4,O386-Q386-R386-S386-T386,IF(EXCLUS=3,O386-Q386-R386-S386,IF(EXCLUS=2,O386-Q386-R386,IF(EXCLUS=1,O386-Q386))))</f>
        <v>29</v>
      </c>
      <c r="V386" s="64">
        <f>+IF(+COUNT(D386:N386)&gt;0,RANK(U386,$U$339:$U$412,0),"")</f>
        <v>48</v>
      </c>
      <c r="W386" s="66" t="str">
        <f>IF(P386&gt;MAXCOMPET-1,1,"")</f>
        <v/>
      </c>
    </row>
    <row r="387" spans="1:23">
      <c r="A387" s="60" t="s">
        <v>79</v>
      </c>
      <c r="B387" s="67" t="s">
        <v>261</v>
      </c>
      <c r="C387" s="62" t="s">
        <v>60</v>
      </c>
      <c r="D387" s="63"/>
      <c r="E387" s="63"/>
      <c r="F387" s="63"/>
      <c r="G387" s="63"/>
      <c r="H387" s="63">
        <v>28</v>
      </c>
      <c r="I387" s="63"/>
      <c r="J387" s="63"/>
      <c r="K387" s="63"/>
      <c r="L387" s="63"/>
      <c r="M387" s="63"/>
      <c r="N387" s="63"/>
      <c r="O387" s="64">
        <f>SUM(D387:N387)</f>
        <v>28</v>
      </c>
      <c r="P387" s="65">
        <f>COUNT(D387:N387)</f>
        <v>1</v>
      </c>
      <c r="Q387" s="64">
        <f>IF(P387&lt;9,0,SMALL(D387:N387,1))</f>
        <v>0</v>
      </c>
      <c r="R387" s="64">
        <f>IF(P387&lt;10,0,SMALL(D387:N387,2))</f>
        <v>0</v>
      </c>
      <c r="S387" s="64">
        <f>IF(P387&lt;11,0,SMALL(D387:N387,3))</f>
        <v>0</v>
      </c>
      <c r="T387" s="64">
        <f>IF(P387&lt;12,0,+SMALL(D387:N387,4))</f>
        <v>0</v>
      </c>
      <c r="U387" s="64">
        <f>IF(EXCLUS=4,O387-Q387-R387-S387-T387,IF(EXCLUS=3,O387-Q387-R387-S387,IF(EXCLUS=2,O387-Q387-R387,IF(EXCLUS=1,O387-Q387))))</f>
        <v>28</v>
      </c>
      <c r="V387" s="64">
        <f>+IF(+COUNT(D387:N387)&gt;0,RANK(U387,$U$339:$U$412,0),"")</f>
        <v>49</v>
      </c>
      <c r="W387" s="66" t="str">
        <f>IF(P387&gt;MAXCOMPET-1,1,"")</f>
        <v/>
      </c>
    </row>
    <row r="388" spans="1:23">
      <c r="A388" s="60" t="s">
        <v>256</v>
      </c>
      <c r="B388" s="67" t="s">
        <v>91</v>
      </c>
      <c r="C388" s="62" t="s">
        <v>42</v>
      </c>
      <c r="D388" s="63"/>
      <c r="E388" s="63"/>
      <c r="F388" s="63">
        <v>25</v>
      </c>
      <c r="G388" s="63"/>
      <c r="H388" s="63"/>
      <c r="I388" s="63"/>
      <c r="J388" s="63"/>
      <c r="K388" s="63"/>
      <c r="L388" s="63"/>
      <c r="M388" s="63"/>
      <c r="N388" s="63"/>
      <c r="O388" s="64">
        <f>SUM(D388:N388)</f>
        <v>25</v>
      </c>
      <c r="P388" s="65">
        <f>COUNT(D388:N388)</f>
        <v>1</v>
      </c>
      <c r="Q388" s="64">
        <f>IF(P388&lt;9,0,SMALL(D388:N388,1))</f>
        <v>0</v>
      </c>
      <c r="R388" s="64">
        <f>IF(P388&lt;10,0,SMALL(D388:N388,2))</f>
        <v>0</v>
      </c>
      <c r="S388" s="64">
        <f>IF(P388&lt;11,0,SMALL(D388:N388,3))</f>
        <v>0</v>
      </c>
      <c r="T388" s="64">
        <f>IF(P388&lt;12,0,+SMALL(D388:N388,4))</f>
        <v>0</v>
      </c>
      <c r="U388" s="64">
        <f>IF(EXCLUS=4,O388-Q388-R388-S388-T388,IF(EXCLUS=3,O388-Q388-R388-S388,IF(EXCLUS=2,O388-Q388-R388,IF(EXCLUS=1,O388-Q388))))</f>
        <v>25</v>
      </c>
      <c r="V388" s="64">
        <f>+IF(+COUNT(D388:N388)&gt;0,RANK(U388,$U$339:$U$412,0),"")</f>
        <v>50</v>
      </c>
      <c r="W388" s="66" t="str">
        <f>IF(P388&gt;MAXCOMPET-1,1,"")</f>
        <v/>
      </c>
    </row>
    <row r="389" spans="1:23">
      <c r="A389" s="60" t="s">
        <v>259</v>
      </c>
      <c r="B389" s="67" t="s">
        <v>260</v>
      </c>
      <c r="C389" s="62" t="s">
        <v>42</v>
      </c>
      <c r="D389" s="63"/>
      <c r="E389" s="63"/>
      <c r="F389" s="63"/>
      <c r="G389" s="63">
        <v>23</v>
      </c>
      <c r="H389" s="63"/>
      <c r="I389" s="63"/>
      <c r="J389" s="63"/>
      <c r="K389" s="63"/>
      <c r="L389" s="63"/>
      <c r="M389" s="63"/>
      <c r="N389" s="63"/>
      <c r="O389" s="64">
        <f>SUM(D389:N389)</f>
        <v>23</v>
      </c>
      <c r="P389" s="65">
        <f>COUNT(D389:N389)</f>
        <v>1</v>
      </c>
      <c r="Q389" s="64">
        <f>IF(P389&lt;9,0,SMALL(D389:N389,1))</f>
        <v>0</v>
      </c>
      <c r="R389" s="64">
        <f>IF(P389&lt;10,0,SMALL(D389:N389,2))</f>
        <v>0</v>
      </c>
      <c r="S389" s="64">
        <f>IF(P389&lt;11,0,SMALL(D389:N389,3))</f>
        <v>0</v>
      </c>
      <c r="T389" s="64">
        <f>IF(P389&lt;12,0,+SMALL(D389:N389,4))</f>
        <v>0</v>
      </c>
      <c r="U389" s="64">
        <f>IF(EXCLUS=4,O389-Q389-R389-S389-T389,IF(EXCLUS=3,O389-Q389-R389-S389,IF(EXCLUS=2,O389-Q389-R389,IF(EXCLUS=1,O389-Q389))))</f>
        <v>23</v>
      </c>
      <c r="V389" s="64">
        <f>+IF(+COUNT(D389:N389)&gt;0,RANK(U389,$U$339:$U$412,0),"")</f>
        <v>51</v>
      </c>
      <c r="W389" s="66" t="str">
        <f>IF(P389&gt;MAXCOMPET-1,1,"")</f>
        <v/>
      </c>
    </row>
    <row r="390" spans="1:23">
      <c r="A390" s="60" t="s">
        <v>66</v>
      </c>
      <c r="B390" s="67" t="s">
        <v>151</v>
      </c>
      <c r="C390" s="62" t="s">
        <v>42</v>
      </c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4">
        <f>SUM(D390:N390)</f>
        <v>0</v>
      </c>
      <c r="P390" s="65">
        <f>COUNT(D390:N390)</f>
        <v>0</v>
      </c>
      <c r="Q390" s="64">
        <f>IF(P390&lt;9,0,SMALL(D390:N390,1))</f>
        <v>0</v>
      </c>
      <c r="R390" s="64">
        <f>IF(P390&lt;10,0,SMALL(D390:N390,2))</f>
        <v>0</v>
      </c>
      <c r="S390" s="64">
        <f>IF(P390&lt;11,0,SMALL(D390:N390,3))</f>
        <v>0</v>
      </c>
      <c r="T390" s="64">
        <f>IF(P390&lt;12,0,+SMALL(D390:N390,4))</f>
        <v>0</v>
      </c>
      <c r="U390" s="64">
        <f>IF(EXCLUS=4,O390-Q390-R390-S390-T390,IF(EXCLUS=3,O390-Q390-R390-S390,IF(EXCLUS=2,O390-Q390-R390,IF(EXCLUS=1,O390-Q390))))</f>
        <v>0</v>
      </c>
      <c r="V390" s="64" t="str">
        <f>+IF(+COUNT(D390:N390)&gt;0,RANK(U390,$U$339:$U$412,0),"")</f>
        <v/>
      </c>
      <c r="W390" s="66" t="str">
        <f>IF(P390&gt;MAXCOMPET-1,1,"")</f>
        <v/>
      </c>
    </row>
    <row r="391" spans="1:23">
      <c r="A391" s="60" t="s">
        <v>264</v>
      </c>
      <c r="B391" s="67" t="s">
        <v>218</v>
      </c>
      <c r="C391" s="62" t="s">
        <v>65</v>
      </c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4">
        <f>SUM(D391:N391)</f>
        <v>0</v>
      </c>
      <c r="P391" s="65">
        <f>COUNT(D391:N391)</f>
        <v>0</v>
      </c>
      <c r="Q391" s="64">
        <f>IF(P391&lt;9,0,SMALL(D391:N391,1))</f>
        <v>0</v>
      </c>
      <c r="R391" s="64">
        <f>IF(P391&lt;10,0,SMALL(D391:N391,2))</f>
        <v>0</v>
      </c>
      <c r="S391" s="64">
        <f>IF(P391&lt;11,0,SMALL(D391:N391,3))</f>
        <v>0</v>
      </c>
      <c r="T391" s="64">
        <f>IF(P391&lt;12,0,+SMALL(D391:N391,4))</f>
        <v>0</v>
      </c>
      <c r="U391" s="64">
        <f>IF(EXCLUS=4,O391-Q391-R391-S391-T391,IF(EXCLUS=3,O391-Q391-R391-S391,IF(EXCLUS=2,O391-Q391-R391,IF(EXCLUS=1,O391-Q391))))</f>
        <v>0</v>
      </c>
      <c r="V391" s="64" t="str">
        <f>+IF(+COUNT(D391:N391)&gt;0,RANK(U391,$U$339:$U$412,0),"")</f>
        <v/>
      </c>
      <c r="W391" s="66" t="str">
        <f>IF(P391&gt;MAXCOMPET-1,1,"")</f>
        <v/>
      </c>
    </row>
    <row r="392" spans="1:23">
      <c r="A392" s="60" t="s">
        <v>265</v>
      </c>
      <c r="B392" s="67" t="s">
        <v>263</v>
      </c>
      <c r="C392" s="62" t="s">
        <v>236</v>
      </c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4">
        <f>SUM(D392:N392)</f>
        <v>0</v>
      </c>
      <c r="P392" s="65">
        <f>COUNT(D392:N392)</f>
        <v>0</v>
      </c>
      <c r="Q392" s="64">
        <f>IF(P392&lt;9,0,SMALL(D392:N392,1))</f>
        <v>0</v>
      </c>
      <c r="R392" s="64">
        <f>IF(P392&lt;10,0,SMALL(D392:N392,2))</f>
        <v>0</v>
      </c>
      <c r="S392" s="64">
        <f>IF(P392&lt;11,0,SMALL(D392:N392,3))</f>
        <v>0</v>
      </c>
      <c r="T392" s="64">
        <f>IF(P392&lt;12,0,+SMALL(D392:N392,4))</f>
        <v>0</v>
      </c>
      <c r="U392" s="64">
        <f>IF(EXCLUS=4,O392-Q392-R392-S392-T392,IF(EXCLUS=3,O392-Q392-R392-S392,IF(EXCLUS=2,O392-Q392-R392,IF(EXCLUS=1,O392-Q392))))</f>
        <v>0</v>
      </c>
      <c r="V392" s="64" t="str">
        <f>+IF(+COUNT(D392:N392)&gt;0,RANK(U392,$U$339:$U$412,0),"")</f>
        <v/>
      </c>
      <c r="W392" s="66" t="str">
        <f>IF(P392&gt;MAXCOMPET-1,1,"")</f>
        <v/>
      </c>
    </row>
    <row r="393" spans="1:23">
      <c r="A393" s="60" t="s">
        <v>266</v>
      </c>
      <c r="B393" s="67" t="s">
        <v>267</v>
      </c>
      <c r="C393" s="62" t="s">
        <v>42</v>
      </c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4">
        <f>SUM(D393:N393)</f>
        <v>0</v>
      </c>
      <c r="P393" s="65">
        <f>COUNT(D393:N393)</f>
        <v>0</v>
      </c>
      <c r="Q393" s="64">
        <f>IF(P393&lt;9,0,SMALL(D393:N393,1))</f>
        <v>0</v>
      </c>
      <c r="R393" s="64">
        <f>IF(P393&lt;10,0,SMALL(D393:N393,2))</f>
        <v>0</v>
      </c>
      <c r="S393" s="64">
        <f>IF(P393&lt;11,0,SMALL(D393:N393,3))</f>
        <v>0</v>
      </c>
      <c r="T393" s="64">
        <f>IF(P393&lt;12,0,+SMALL(D393:N393,4))</f>
        <v>0</v>
      </c>
      <c r="U393" s="64">
        <f>IF(EXCLUS=4,O393-Q393-R393-S393-T393,IF(EXCLUS=3,O393-Q393-R393-S393,IF(EXCLUS=2,O393-Q393-R393,IF(EXCLUS=1,O393-Q393))))</f>
        <v>0</v>
      </c>
      <c r="V393" s="64" t="str">
        <f>+IF(+COUNT(D393:N393)&gt;0,RANK(U393,$U$339:$U$412,0),"")</f>
        <v/>
      </c>
      <c r="W393" s="66" t="str">
        <f>IF(P393&gt;MAXCOMPET-1,1,"")</f>
        <v/>
      </c>
    </row>
    <row r="394" spans="1:23">
      <c r="A394" s="60" t="s">
        <v>268</v>
      </c>
      <c r="B394" s="67" t="s">
        <v>269</v>
      </c>
      <c r="C394" s="62" t="s">
        <v>137</v>
      </c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4">
        <f>SUM(D394:N394)</f>
        <v>0</v>
      </c>
      <c r="P394" s="65">
        <f>COUNT(D394:N394)</f>
        <v>0</v>
      </c>
      <c r="Q394" s="64">
        <f>IF(P394&lt;9,0,SMALL(D394:N394,1))</f>
        <v>0</v>
      </c>
      <c r="R394" s="64">
        <f>IF(P394&lt;10,0,SMALL(D394:N394,2))</f>
        <v>0</v>
      </c>
      <c r="S394" s="64">
        <f>IF(P394&lt;11,0,SMALL(D394:N394,3))</f>
        <v>0</v>
      </c>
      <c r="T394" s="64">
        <f>IF(P394&lt;12,0,+SMALL(D394:N394,4))</f>
        <v>0</v>
      </c>
      <c r="U394" s="64">
        <f>IF(EXCLUS=4,O394-Q394-R394-S394-T394,IF(EXCLUS=3,O394-Q394-R394-S394,IF(EXCLUS=2,O394-Q394-R394,IF(EXCLUS=1,O394-Q394))))</f>
        <v>0</v>
      </c>
      <c r="V394" s="64" t="str">
        <f>+IF(+COUNT(D394:N394)&gt;0,RANK(U394,$U$339:$U$412,0),"")</f>
        <v/>
      </c>
      <c r="W394" s="66" t="str">
        <f>IF(P394&gt;MAXCOMPET-1,1,"")</f>
        <v/>
      </c>
    </row>
    <row r="395" spans="1:23">
      <c r="A395" s="60" t="s">
        <v>270</v>
      </c>
      <c r="B395" s="67" t="s">
        <v>233</v>
      </c>
      <c r="C395" s="62" t="s">
        <v>47</v>
      </c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4">
        <f>SUM(D395:N395)</f>
        <v>0</v>
      </c>
      <c r="P395" s="65">
        <f>COUNT(D395:N395)</f>
        <v>0</v>
      </c>
      <c r="Q395" s="64">
        <f>IF(P395&lt;9,0,SMALL(D395:N395,1))</f>
        <v>0</v>
      </c>
      <c r="R395" s="64">
        <f>IF(P395&lt;10,0,SMALL(D395:N395,2))</f>
        <v>0</v>
      </c>
      <c r="S395" s="64">
        <f>IF(P395&lt;11,0,SMALL(D395:N395,3))</f>
        <v>0</v>
      </c>
      <c r="T395" s="64">
        <f>IF(P395&lt;12,0,+SMALL(D395:N395,4))</f>
        <v>0</v>
      </c>
      <c r="U395" s="64">
        <f>IF(EXCLUS=4,O395-Q395-R395-S395-T395,IF(EXCLUS=3,O395-Q395-R395-S395,IF(EXCLUS=2,O395-Q395-R395,IF(EXCLUS=1,O395-Q395))))</f>
        <v>0</v>
      </c>
      <c r="V395" s="64" t="str">
        <f>+IF(+COUNT(D395:N395)&gt;0,RANK(U395,$U$339:$U$412,0),"")</f>
        <v/>
      </c>
      <c r="W395" s="66" t="str">
        <f>IF(P395&gt;MAXCOMPET-1,1,"")</f>
        <v/>
      </c>
    </row>
    <row r="396" spans="1:23">
      <c r="A396" s="60" t="s">
        <v>271</v>
      </c>
      <c r="B396" s="67" t="s">
        <v>260</v>
      </c>
      <c r="C396" s="62" t="s">
        <v>65</v>
      </c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4">
        <f>SUM(D396:N396)</f>
        <v>0</v>
      </c>
      <c r="P396" s="65">
        <f>COUNT(D396:N396)</f>
        <v>0</v>
      </c>
      <c r="Q396" s="64">
        <f>IF(P396&lt;9,0,SMALL(D396:N396,1))</f>
        <v>0</v>
      </c>
      <c r="R396" s="64">
        <f>IF(P396&lt;10,0,SMALL(D396:N396,2))</f>
        <v>0</v>
      </c>
      <c r="S396" s="64">
        <f>IF(P396&lt;11,0,SMALL(D396:N396,3))</f>
        <v>0</v>
      </c>
      <c r="T396" s="64">
        <f>IF(P396&lt;12,0,+SMALL(D396:N396,4))</f>
        <v>0</v>
      </c>
      <c r="U396" s="64">
        <f>IF(EXCLUS=4,O396-Q396-R396-S396-T396,IF(EXCLUS=3,O396-Q396-R396-S396,IF(EXCLUS=2,O396-Q396-R396,IF(EXCLUS=1,O396-Q396))))</f>
        <v>0</v>
      </c>
      <c r="V396" s="64" t="str">
        <f>+IF(+COUNT(D396:N396)&gt;0,RANK(U396,$U$339:$U$412,0),"")</f>
        <v/>
      </c>
      <c r="W396" s="66" t="str">
        <f>IF(P396&gt;MAXCOMPET-1,1,"")</f>
        <v/>
      </c>
    </row>
    <row r="397" spans="1:23">
      <c r="A397" s="60"/>
      <c r="B397" s="67"/>
      <c r="C397" s="62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4">
        <f>SUM(D397:N397)</f>
        <v>0</v>
      </c>
      <c r="P397" s="65">
        <f>COUNT(D397:N397)</f>
        <v>0</v>
      </c>
      <c r="Q397" s="64">
        <f>IF(P397&lt;9,0,SMALL(D397:N397,1))</f>
        <v>0</v>
      </c>
      <c r="R397" s="64">
        <f>IF(P397&lt;10,0,SMALL(D397:N397,2))</f>
        <v>0</v>
      </c>
      <c r="S397" s="64">
        <f>IF(P397&lt;11,0,SMALL(D397:N397,3))</f>
        <v>0</v>
      </c>
      <c r="T397" s="64">
        <f>IF(P397&lt;12,0,+SMALL(D397:N397,4))</f>
        <v>0</v>
      </c>
      <c r="U397" s="64">
        <f>IF(EXCLUS=4,O397-Q397-R397-S397-T397,IF(EXCLUS=3,O397-Q397-R397-S397,IF(EXCLUS=2,O397-Q397-R397,IF(EXCLUS=1,O397-Q397))))</f>
        <v>0</v>
      </c>
      <c r="V397" s="64" t="str">
        <f>+IF(+COUNT(D397:N397)&gt;0,RANK(U397,$U$339:$U$412,0),"")</f>
        <v/>
      </c>
      <c r="W397" s="66" t="str">
        <f>IF(P397&gt;MAXCOMPET-1,1,"")</f>
        <v/>
      </c>
    </row>
    <row r="398" spans="1:23">
      <c r="A398" s="60"/>
      <c r="B398" s="67"/>
      <c r="C398" s="62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4">
        <f>SUM(D398:N398)</f>
        <v>0</v>
      </c>
      <c r="P398" s="65">
        <f>COUNT(D398:N398)</f>
        <v>0</v>
      </c>
      <c r="Q398" s="64">
        <f>IF(P398&lt;9,0,SMALL(D398:N398,1))</f>
        <v>0</v>
      </c>
      <c r="R398" s="64">
        <f>IF(P398&lt;10,0,SMALL(D398:N398,2))</f>
        <v>0</v>
      </c>
      <c r="S398" s="64">
        <f>IF(P398&lt;11,0,SMALL(D398:N398,3))</f>
        <v>0</v>
      </c>
      <c r="T398" s="64">
        <f>IF(P398&lt;12,0,+SMALL(D398:N398,4))</f>
        <v>0</v>
      </c>
      <c r="U398" s="64">
        <f>IF(EXCLUS=4,O398-Q398-R398-S398-T398,IF(EXCLUS=3,O398-Q398-R398-S398,IF(EXCLUS=2,O398-Q398-R398,IF(EXCLUS=1,O398-Q398))))</f>
        <v>0</v>
      </c>
      <c r="V398" s="64" t="str">
        <f>+IF(+COUNT(D398:N398)&gt;0,RANK(U398,$U$339:$U$412,0),"")</f>
        <v/>
      </c>
      <c r="W398" s="66" t="str">
        <f>IF(P398&gt;MAXCOMPET-1,1,"")</f>
        <v/>
      </c>
    </row>
    <row r="399" spans="1:23">
      <c r="A399" s="60"/>
      <c r="B399" s="67"/>
      <c r="C399" s="62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4">
        <f>SUM(D399:N399)</f>
        <v>0</v>
      </c>
      <c r="P399" s="65">
        <f>COUNT(D399:N399)</f>
        <v>0</v>
      </c>
      <c r="Q399" s="64">
        <f>IF(P399&lt;9,0,SMALL(D399:N399,1))</f>
        <v>0</v>
      </c>
      <c r="R399" s="64">
        <f>IF(P399&lt;10,0,SMALL(D399:N399,2))</f>
        <v>0</v>
      </c>
      <c r="S399" s="64">
        <f>IF(P399&lt;11,0,SMALL(D399:N399,3))</f>
        <v>0</v>
      </c>
      <c r="T399" s="64">
        <f>IF(P399&lt;12,0,+SMALL(D399:N399,4))</f>
        <v>0</v>
      </c>
      <c r="U399" s="64">
        <f>IF(EXCLUS=4,O399-Q399-R399-S399-T399,IF(EXCLUS=3,O399-Q399-R399-S399,IF(EXCLUS=2,O399-Q399-R399,IF(EXCLUS=1,O399-Q399))))</f>
        <v>0</v>
      </c>
      <c r="V399" s="64" t="str">
        <f>+IF(+COUNT(D399:N399)&gt;0,RANK(U399,$U$339:$U$412,0),"")</f>
        <v/>
      </c>
      <c r="W399" s="66" t="str">
        <f>IF(P399&gt;MAXCOMPET-1,1,"")</f>
        <v/>
      </c>
    </row>
    <row r="400" spans="1:23">
      <c r="A400" s="60"/>
      <c r="B400" s="67"/>
      <c r="C400" s="62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4">
        <f>SUM(D400:N400)</f>
        <v>0</v>
      </c>
      <c r="P400" s="65">
        <f>COUNT(D400:N400)</f>
        <v>0</v>
      </c>
      <c r="Q400" s="64">
        <f>IF(P400&lt;9,0,SMALL(D400:N400,1))</f>
        <v>0</v>
      </c>
      <c r="R400" s="64">
        <f>IF(P400&lt;10,0,SMALL(D400:N400,2))</f>
        <v>0</v>
      </c>
      <c r="S400" s="64">
        <f>IF(P400&lt;11,0,SMALL(D400:N400,3))</f>
        <v>0</v>
      </c>
      <c r="T400" s="64">
        <f>IF(P400&lt;12,0,+SMALL(D400:N400,4))</f>
        <v>0</v>
      </c>
      <c r="U400" s="64">
        <f>IF(EXCLUS=4,O400-Q400-R400-S400-T400,IF(EXCLUS=3,O400-Q400-R400-S400,IF(EXCLUS=2,O400-Q400-R400,IF(EXCLUS=1,O400-Q400))))</f>
        <v>0</v>
      </c>
      <c r="V400" s="64" t="str">
        <f>+IF(+COUNT(D400:N400)&gt;0,RANK(U400,$U$339:$U$412,0),"")</f>
        <v/>
      </c>
      <c r="W400" s="66" t="str">
        <f>IF(P400&gt;MAXCOMPET-1,1,"")</f>
        <v/>
      </c>
    </row>
    <row r="401" spans="1:23">
      <c r="A401" s="60"/>
      <c r="B401" s="67"/>
      <c r="C401" s="62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4">
        <f>SUM(D401:N401)</f>
        <v>0</v>
      </c>
      <c r="P401" s="65">
        <f>COUNT(D401:N401)</f>
        <v>0</v>
      </c>
      <c r="Q401" s="64">
        <f>IF(P401&lt;9,0,SMALL(D401:N401,1))</f>
        <v>0</v>
      </c>
      <c r="R401" s="64">
        <f>IF(P401&lt;10,0,SMALL(D401:N401,2))</f>
        <v>0</v>
      </c>
      <c r="S401" s="64">
        <f>IF(P401&lt;11,0,SMALL(D401:N401,3))</f>
        <v>0</v>
      </c>
      <c r="T401" s="64">
        <f>IF(P401&lt;12,0,+SMALL(D401:N401,4))</f>
        <v>0</v>
      </c>
      <c r="U401" s="64">
        <f>IF(EXCLUS=4,O401-Q401-R401-S401-T401,IF(EXCLUS=3,O401-Q401-R401-S401,IF(EXCLUS=2,O401-Q401-R401,IF(EXCLUS=1,O401-Q401))))</f>
        <v>0</v>
      </c>
      <c r="V401" s="64" t="str">
        <f>+IF(+COUNT(D401:N401)&gt;0,RANK(U401,$U$339:$U$412,0),"")</f>
        <v/>
      </c>
      <c r="W401" s="66" t="str">
        <f>IF(P401&gt;MAXCOMPET-1,1,"")</f>
        <v/>
      </c>
    </row>
    <row r="402" spans="1:23">
      <c r="A402" s="60"/>
      <c r="B402" s="67"/>
      <c r="C402" s="62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4">
        <f>SUM(D402:N402)</f>
        <v>0</v>
      </c>
      <c r="P402" s="65">
        <f>COUNT(D402:N402)</f>
        <v>0</v>
      </c>
      <c r="Q402" s="64">
        <f>IF(P402&lt;9,0,SMALL(D402:N402,1))</f>
        <v>0</v>
      </c>
      <c r="R402" s="64">
        <f>IF(P402&lt;10,0,SMALL(D402:N402,2))</f>
        <v>0</v>
      </c>
      <c r="S402" s="64">
        <f>IF(P402&lt;11,0,SMALL(D402:N402,3))</f>
        <v>0</v>
      </c>
      <c r="T402" s="64">
        <f>IF(P402&lt;12,0,+SMALL(D402:N402,4))</f>
        <v>0</v>
      </c>
      <c r="U402" s="64">
        <f>IF(EXCLUS=4,O402-Q402-R402-S402-T402,IF(EXCLUS=3,O402-Q402-R402-S402,IF(EXCLUS=2,O402-Q402-R402,IF(EXCLUS=1,O402-Q402))))</f>
        <v>0</v>
      </c>
      <c r="V402" s="64" t="str">
        <f>+IF(+COUNT(D402:N402)&gt;0,RANK(U402,$U$339:$U$412,0),"")</f>
        <v/>
      </c>
      <c r="W402" s="66" t="str">
        <f>IF(P402&gt;MAXCOMPET-1,1,"")</f>
        <v/>
      </c>
    </row>
    <row r="403" spans="1:23">
      <c r="A403" s="60"/>
      <c r="B403" s="67"/>
      <c r="C403" s="62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4">
        <f>SUM(D403:N403)</f>
        <v>0</v>
      </c>
      <c r="P403" s="65">
        <f>COUNT(D403:N403)</f>
        <v>0</v>
      </c>
      <c r="Q403" s="64">
        <f>IF(P403&lt;9,0,SMALL(D403:N403,1))</f>
        <v>0</v>
      </c>
      <c r="R403" s="64">
        <f>IF(P403&lt;10,0,SMALL(D403:N403,2))</f>
        <v>0</v>
      </c>
      <c r="S403" s="64">
        <f>IF(P403&lt;11,0,SMALL(D403:N403,3))</f>
        <v>0</v>
      </c>
      <c r="T403" s="64">
        <f>IF(P403&lt;12,0,+SMALL(D403:N403,4))</f>
        <v>0</v>
      </c>
      <c r="U403" s="64">
        <f>IF(EXCLUS=4,O403-Q403-R403-S403-T403,IF(EXCLUS=3,O403-Q403-R403-S403,IF(EXCLUS=2,O403-Q403-R403,IF(EXCLUS=1,O403-Q403))))</f>
        <v>0</v>
      </c>
      <c r="V403" s="64" t="str">
        <f>+IF(+COUNT(D403:N403)&gt;0,RANK(U403,$U$339:$U$412,0),"")</f>
        <v/>
      </c>
      <c r="W403" s="66" t="str">
        <f>IF(P403&gt;MAXCOMPET-1,1,"")</f>
        <v/>
      </c>
    </row>
    <row r="404" spans="1:23">
      <c r="A404" s="60"/>
      <c r="B404" s="67"/>
      <c r="C404" s="62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4">
        <f>SUM(D404:N404)</f>
        <v>0</v>
      </c>
      <c r="P404" s="65">
        <f>COUNT(D404:N404)</f>
        <v>0</v>
      </c>
      <c r="Q404" s="64">
        <f>IF(P404&lt;9,0,SMALL(D404:N404,1))</f>
        <v>0</v>
      </c>
      <c r="R404" s="64">
        <f>IF(P404&lt;10,0,SMALL(D404:N404,2))</f>
        <v>0</v>
      </c>
      <c r="S404" s="64">
        <f>IF(P404&lt;11,0,SMALL(D404:N404,3))</f>
        <v>0</v>
      </c>
      <c r="T404" s="64">
        <f>IF(P404&lt;12,0,+SMALL(D404:N404,4))</f>
        <v>0</v>
      </c>
      <c r="U404" s="64">
        <f>IF(EXCLUS=4,O404-Q404-R404-S404-T404,IF(EXCLUS=3,O404-Q404-R404-S404,IF(EXCLUS=2,O404-Q404-R404,IF(EXCLUS=1,O404-Q404))))</f>
        <v>0</v>
      </c>
      <c r="V404" s="64" t="str">
        <f>+IF(+COUNT(D404:N404)&gt;0,RANK(U404,$U$339:$U$412,0),"")</f>
        <v/>
      </c>
      <c r="W404" s="66" t="str">
        <f>IF(P404&gt;MAXCOMPET-1,1,"")</f>
        <v/>
      </c>
    </row>
    <row r="405" spans="1:23">
      <c r="A405" s="60"/>
      <c r="B405" s="67"/>
      <c r="C405" s="62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4">
        <f>SUM(D405:N405)</f>
        <v>0</v>
      </c>
      <c r="P405" s="65">
        <f>COUNT(D405:N405)</f>
        <v>0</v>
      </c>
      <c r="Q405" s="64">
        <f>IF(P405&lt;9,0,SMALL(D405:N405,1))</f>
        <v>0</v>
      </c>
      <c r="R405" s="64">
        <f>IF(P405&lt;10,0,SMALL(D405:N405,2))</f>
        <v>0</v>
      </c>
      <c r="S405" s="64">
        <f>IF(P405&lt;11,0,SMALL(D405:N405,3))</f>
        <v>0</v>
      </c>
      <c r="T405" s="64">
        <f>IF(P405&lt;12,0,+SMALL(D405:N405,4))</f>
        <v>0</v>
      </c>
      <c r="U405" s="64">
        <f>IF(EXCLUS=4,O405-Q405-R405-S405-T405,IF(EXCLUS=3,O405-Q405-R405-S405,IF(EXCLUS=2,O405-Q405-R405,IF(EXCLUS=1,O405-Q405))))</f>
        <v>0</v>
      </c>
      <c r="V405" s="64" t="str">
        <f>+IF(+COUNT(D405:N405)&gt;0,RANK(U405,$U$339:$U$412,0),"")</f>
        <v/>
      </c>
      <c r="W405" s="66" t="str">
        <f>IF(P405&gt;MAXCOMPET-1,1,"")</f>
        <v/>
      </c>
    </row>
    <row r="406" spans="1:23">
      <c r="A406" s="60"/>
      <c r="B406" s="67"/>
      <c r="C406" s="62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4">
        <f>SUM(D406:N406)</f>
        <v>0</v>
      </c>
      <c r="P406" s="65">
        <f>COUNT(D406:N406)</f>
        <v>0</v>
      </c>
      <c r="Q406" s="64">
        <f>IF(P406&lt;9,0,SMALL(D406:N406,1))</f>
        <v>0</v>
      </c>
      <c r="R406" s="64">
        <f>IF(P406&lt;10,0,SMALL(D406:N406,2))</f>
        <v>0</v>
      </c>
      <c r="S406" s="64">
        <f>IF(P406&lt;11,0,SMALL(D406:N406,3))</f>
        <v>0</v>
      </c>
      <c r="T406" s="64">
        <f>IF(P406&lt;12,0,+SMALL(D406:N406,4))</f>
        <v>0</v>
      </c>
      <c r="U406" s="64">
        <f>IF(EXCLUS=4,O406-Q406-R406-S406-T406,IF(EXCLUS=3,O406-Q406-R406-S406,IF(EXCLUS=2,O406-Q406-R406,IF(EXCLUS=1,O406-Q406))))</f>
        <v>0</v>
      </c>
      <c r="V406" s="64" t="str">
        <f>+IF(+COUNT(D406:N406)&gt;0,RANK(U406,$U$339:$U$412,0),"")</f>
        <v/>
      </c>
      <c r="W406" s="66" t="str">
        <f>IF(P406&gt;MAXCOMPET-1,1,"")</f>
        <v/>
      </c>
    </row>
    <row r="407" spans="1:23">
      <c r="A407" s="60"/>
      <c r="B407" s="67"/>
      <c r="C407" s="62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4">
        <f>SUM(D407:N407)</f>
        <v>0</v>
      </c>
      <c r="P407" s="65">
        <f>COUNT(D407:N407)</f>
        <v>0</v>
      </c>
      <c r="Q407" s="64">
        <f>IF(P407&lt;9,0,SMALL(D407:N407,1))</f>
        <v>0</v>
      </c>
      <c r="R407" s="64">
        <f>IF(P407&lt;10,0,SMALL(D407:N407,2))</f>
        <v>0</v>
      </c>
      <c r="S407" s="64">
        <f>IF(P407&lt;11,0,SMALL(D407:N407,3))</f>
        <v>0</v>
      </c>
      <c r="T407" s="64">
        <f>IF(P407&lt;12,0,+SMALL(D407:N407,4))</f>
        <v>0</v>
      </c>
      <c r="U407" s="64">
        <f>IF(EXCLUS=4,O407-Q407-R407-S407-T407,IF(EXCLUS=3,O407-Q407-R407-S407,IF(EXCLUS=2,O407-Q407-R407,IF(EXCLUS=1,O407-Q407))))</f>
        <v>0</v>
      </c>
      <c r="V407" s="64" t="str">
        <f>+IF(+COUNT(D407:N407)&gt;0,RANK(U407,$U$339:$U$412,0),"")</f>
        <v/>
      </c>
      <c r="W407" s="66" t="str">
        <f>IF(P407&gt;MAXCOMPET-1,1,"")</f>
        <v/>
      </c>
    </row>
    <row r="408" spans="1:23">
      <c r="A408" s="60"/>
      <c r="B408" s="67"/>
      <c r="C408" s="62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4">
        <f>SUM(D408:N408)</f>
        <v>0</v>
      </c>
      <c r="P408" s="65">
        <f>COUNT(D408:N408)</f>
        <v>0</v>
      </c>
      <c r="Q408" s="64">
        <f>IF(P408&lt;9,0,SMALL(D408:N408,1))</f>
        <v>0</v>
      </c>
      <c r="R408" s="64">
        <f>IF(P408&lt;10,0,SMALL(D408:N408,2))</f>
        <v>0</v>
      </c>
      <c r="S408" s="64">
        <f>IF(P408&lt;11,0,SMALL(D408:N408,3))</f>
        <v>0</v>
      </c>
      <c r="T408" s="64">
        <f>IF(P408&lt;12,0,+SMALL(D408:N408,4))</f>
        <v>0</v>
      </c>
      <c r="U408" s="64">
        <f>IF(EXCLUS=4,O408-Q408-R408-S408-T408,IF(EXCLUS=3,O408-Q408-R408-S408,IF(EXCLUS=2,O408-Q408-R408,IF(EXCLUS=1,O408-Q408))))</f>
        <v>0</v>
      </c>
      <c r="V408" s="64" t="str">
        <f>+IF(+COUNT(D408:N408)&gt;0,RANK(U408,$U$339:$U$412,0),"")</f>
        <v/>
      </c>
      <c r="W408" s="66" t="str">
        <f>IF(P408&gt;MAXCOMPET-1,1,"")</f>
        <v/>
      </c>
    </row>
    <row r="409" spans="1:23">
      <c r="A409" s="60"/>
      <c r="B409" s="67"/>
      <c r="C409" s="62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4">
        <f>SUM(D409:N409)</f>
        <v>0</v>
      </c>
      <c r="P409" s="65">
        <f>COUNT(D409:N409)</f>
        <v>0</v>
      </c>
      <c r="Q409" s="64">
        <f>IF(P409&lt;9,0,SMALL(D409:N409,1))</f>
        <v>0</v>
      </c>
      <c r="R409" s="64">
        <f>IF(P409&lt;10,0,SMALL(D409:N409,2))</f>
        <v>0</v>
      </c>
      <c r="S409" s="64">
        <f>IF(P409&lt;11,0,SMALL(D409:N409,3))</f>
        <v>0</v>
      </c>
      <c r="T409" s="64">
        <f>IF(P409&lt;12,0,+SMALL(D409:N409,4))</f>
        <v>0</v>
      </c>
      <c r="U409" s="64">
        <f>IF(EXCLUS=4,O409-Q409-R409-S409-T409,IF(EXCLUS=3,O409-Q409-R409-S409,IF(EXCLUS=2,O409-Q409-R409,IF(EXCLUS=1,O409-Q409))))</f>
        <v>0</v>
      </c>
      <c r="V409" s="64" t="str">
        <f>+IF(+COUNT(D409:N409)&gt;0,RANK(U409,$U$339:$U$412,0),"")</f>
        <v/>
      </c>
      <c r="W409" s="66" t="str">
        <f>IF(P409&gt;MAXCOMPET-1,1,"")</f>
        <v/>
      </c>
    </row>
    <row r="410" spans="1:23">
      <c r="A410" s="60"/>
      <c r="B410" s="67"/>
      <c r="C410" s="62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4">
        <f>SUM(D410:N410)</f>
        <v>0</v>
      </c>
      <c r="P410" s="65">
        <f>COUNT(D410:N410)</f>
        <v>0</v>
      </c>
      <c r="Q410" s="64">
        <f>IF(P410&lt;9,0,SMALL(D410:N410,1))</f>
        <v>0</v>
      </c>
      <c r="R410" s="64">
        <f>IF(P410&lt;10,0,SMALL(D410:N410,2))</f>
        <v>0</v>
      </c>
      <c r="S410" s="64">
        <f>IF(P410&lt;11,0,SMALL(D410:N410,3))</f>
        <v>0</v>
      </c>
      <c r="T410" s="64">
        <f>IF(P410&lt;12,0,+SMALL(D410:N410,4))</f>
        <v>0</v>
      </c>
      <c r="U410" s="64">
        <f>IF(EXCLUS=4,O410-Q410-R410-S410-T410,IF(EXCLUS=3,O410-Q410-R410-S410,IF(EXCLUS=2,O410-Q410-R410,IF(EXCLUS=1,O410-Q410))))</f>
        <v>0</v>
      </c>
      <c r="V410" s="64" t="str">
        <f>+IF(+COUNT(D410:N410)&gt;0,RANK(U410,$U$339:$U$412,0),"")</f>
        <v/>
      </c>
      <c r="W410" s="66" t="str">
        <f>IF(P410&gt;MAXCOMPET-1,1,"")</f>
        <v/>
      </c>
    </row>
    <row r="411" spans="1:23">
      <c r="A411" s="60"/>
      <c r="B411" s="61"/>
      <c r="C411" s="62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4"/>
      <c r="P411" s="65"/>
      <c r="Q411" s="64"/>
      <c r="R411" s="64"/>
      <c r="S411" s="64"/>
      <c r="T411" s="64"/>
      <c r="U411" s="64"/>
      <c r="V411" s="64"/>
      <c r="W411" s="66"/>
    </row>
    <row r="412" spans="1:23">
      <c r="A412" s="101"/>
      <c r="B412" s="101"/>
      <c r="C412" s="102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4"/>
      <c r="P412" s="65"/>
      <c r="Q412" s="64"/>
      <c r="R412" s="64"/>
      <c r="S412" s="64"/>
      <c r="T412" s="64"/>
      <c r="U412" s="64"/>
      <c r="V412" s="64"/>
      <c r="W412" s="66"/>
    </row>
    <row r="413" spans="1:23" ht="15.75">
      <c r="A413" s="72">
        <f>COUNTIF($A$339:$A$412,"&gt;&lt;")</f>
        <v>58</v>
      </c>
      <c r="B413" s="72">
        <f>COUNTIF($B$339:$B$412,"&gt;&lt;")</f>
        <v>58</v>
      </c>
      <c r="C413" s="72">
        <f>COUNTIF($C$339:$C$412,"&gt;&lt;")</f>
        <v>58</v>
      </c>
      <c r="D413" s="72">
        <f t="shared" ref="D413:N413" si="13">COUNTIF(D$339:D$412,"=0")+COUNTIF(D$339:D$412,"&gt;0")</f>
        <v>33</v>
      </c>
      <c r="E413" s="72">
        <f t="shared" si="13"/>
        <v>32</v>
      </c>
      <c r="F413" s="72">
        <f t="shared" si="13"/>
        <v>39</v>
      </c>
      <c r="G413" s="72">
        <f t="shared" si="13"/>
        <v>37</v>
      </c>
      <c r="H413" s="72">
        <f t="shared" si="13"/>
        <v>17</v>
      </c>
      <c r="I413" s="72">
        <f t="shared" si="13"/>
        <v>33</v>
      </c>
      <c r="J413" s="72">
        <f t="shared" si="13"/>
        <v>32</v>
      </c>
      <c r="K413" s="72">
        <f t="shared" si="13"/>
        <v>37</v>
      </c>
      <c r="L413" s="72">
        <f t="shared" si="13"/>
        <v>29</v>
      </c>
      <c r="M413" s="72">
        <f t="shared" si="13"/>
        <v>0</v>
      </c>
      <c r="N413" s="72">
        <f t="shared" si="13"/>
        <v>0</v>
      </c>
      <c r="O413" s="64"/>
      <c r="P413" s="64"/>
      <c r="Q413" s="64"/>
      <c r="R413" s="64"/>
      <c r="S413" s="64"/>
      <c r="T413" s="64"/>
      <c r="U413" s="64"/>
      <c r="V413" s="120">
        <f>SUM(X$339:X$412)</f>
        <v>0</v>
      </c>
      <c r="W413" s="66"/>
    </row>
    <row r="414" spans="1:23">
      <c r="A414" s="74"/>
      <c r="B414" s="75"/>
      <c r="C414" s="76"/>
      <c r="D414" s="77">
        <f t="shared" ref="D414:N414" si="14">IF(D413&gt;0,D413/$A413,0)</f>
        <v>0.56896551724137934</v>
      </c>
      <c r="E414" s="77">
        <f t="shared" si="14"/>
        <v>0.55172413793103448</v>
      </c>
      <c r="F414" s="77">
        <f t="shared" si="14"/>
        <v>0.67241379310344829</v>
      </c>
      <c r="G414" s="77">
        <f t="shared" si="14"/>
        <v>0.63793103448275867</v>
      </c>
      <c r="H414" s="77">
        <f t="shared" si="14"/>
        <v>0.29310344827586204</v>
      </c>
      <c r="I414" s="77">
        <f t="shared" si="14"/>
        <v>0.56896551724137934</v>
      </c>
      <c r="J414" s="77">
        <f t="shared" si="14"/>
        <v>0.55172413793103448</v>
      </c>
      <c r="K414" s="77">
        <f t="shared" si="14"/>
        <v>0.63793103448275867</v>
      </c>
      <c r="L414" s="77">
        <f t="shared" si="14"/>
        <v>0.5</v>
      </c>
      <c r="M414" s="77">
        <f t="shared" si="14"/>
        <v>0</v>
      </c>
      <c r="N414" s="77">
        <f t="shared" si="14"/>
        <v>0</v>
      </c>
      <c r="O414" s="64"/>
      <c r="P414" s="69"/>
      <c r="Q414" s="69"/>
      <c r="R414" s="69"/>
      <c r="S414" s="69"/>
      <c r="T414" s="69"/>
      <c r="U414" s="69"/>
      <c r="V414" s="64"/>
      <c r="W414" s="66"/>
    </row>
    <row r="415" spans="1:23">
      <c r="A415" s="97"/>
      <c r="B415" s="112"/>
      <c r="C415" s="66"/>
      <c r="D415" s="66"/>
      <c r="E415" s="66"/>
      <c r="F415" s="97"/>
      <c r="G415" s="66"/>
      <c r="H415" s="66" t="s">
        <v>10</v>
      </c>
      <c r="I415" s="66"/>
      <c r="J415" s="97"/>
      <c r="K415" s="97"/>
      <c r="L415" s="97"/>
      <c r="M415" s="70"/>
      <c r="N415" s="121"/>
      <c r="O415" s="64"/>
      <c r="P415" s="69"/>
      <c r="Q415" s="69"/>
      <c r="R415" s="69"/>
      <c r="S415" s="69"/>
      <c r="T415" s="69"/>
      <c r="U415" s="69"/>
      <c r="V415" s="64"/>
      <c r="W415" s="66"/>
    </row>
    <row r="416" spans="1:23" ht="15.75">
      <c r="A416" s="82" t="s">
        <v>82</v>
      </c>
      <c r="B416" s="83" t="s">
        <v>306</v>
      </c>
      <c r="C416" s="84" t="s">
        <v>13</v>
      </c>
      <c r="D416" s="84" t="s">
        <v>273</v>
      </c>
      <c r="E416" s="85"/>
      <c r="F416" s="85"/>
      <c r="G416" s="85"/>
      <c r="H416" s="85"/>
      <c r="I416" s="85"/>
      <c r="J416" s="85"/>
      <c r="K416" s="85"/>
      <c r="L416" s="85"/>
      <c r="M416" s="84"/>
      <c r="N416" s="84"/>
      <c r="O416" s="86"/>
      <c r="P416" s="86"/>
      <c r="Q416" s="86"/>
      <c r="R416" s="86"/>
      <c r="S416" s="86"/>
      <c r="T416" s="86"/>
      <c r="U416" s="86"/>
      <c r="V416" s="86"/>
      <c r="W416" s="110">
        <f>COUNTIF(W418:W490,"1")</f>
        <v>14</v>
      </c>
    </row>
    <row r="417" spans="1:23" ht="75.75">
      <c r="A417" s="52" t="s">
        <v>83</v>
      </c>
      <c r="B417" s="53" t="s">
        <v>16</v>
      </c>
      <c r="C417" s="54" t="s">
        <v>17</v>
      </c>
      <c r="D417" s="55" t="s">
        <v>18</v>
      </c>
      <c r="E417" s="55" t="s">
        <v>19</v>
      </c>
      <c r="F417" s="55" t="s">
        <v>20</v>
      </c>
      <c r="G417" s="55" t="s">
        <v>21</v>
      </c>
      <c r="H417" s="55" t="s">
        <v>22</v>
      </c>
      <c r="I417" s="55" t="s">
        <v>23</v>
      </c>
      <c r="J417" s="55" t="s">
        <v>24</v>
      </c>
      <c r="K417" s="56" t="s">
        <v>25</v>
      </c>
      <c r="L417" s="55" t="s">
        <v>26</v>
      </c>
      <c r="M417" s="55" t="s">
        <v>27</v>
      </c>
      <c r="N417" s="56" t="s">
        <v>21</v>
      </c>
      <c r="O417" s="57" t="s">
        <v>28</v>
      </c>
      <c r="P417" s="57" t="s">
        <v>29</v>
      </c>
      <c r="Q417" s="57" t="s">
        <v>30</v>
      </c>
      <c r="R417" s="57" t="s">
        <v>31</v>
      </c>
      <c r="S417" s="57" t="s">
        <v>32</v>
      </c>
      <c r="T417" s="57" t="s">
        <v>33</v>
      </c>
      <c r="U417" s="58" t="s">
        <v>34</v>
      </c>
      <c r="V417" s="119" t="s">
        <v>35</v>
      </c>
      <c r="W417" s="57" t="s">
        <v>36</v>
      </c>
    </row>
    <row r="418" spans="1:23">
      <c r="A418" s="100" t="s">
        <v>307</v>
      </c>
      <c r="B418" s="61" t="s">
        <v>130</v>
      </c>
      <c r="C418" s="62" t="s">
        <v>110</v>
      </c>
      <c r="D418" s="63">
        <v>35</v>
      </c>
      <c r="E418" s="63">
        <v>36</v>
      </c>
      <c r="F418" s="63">
        <v>30</v>
      </c>
      <c r="G418" s="63">
        <v>25</v>
      </c>
      <c r="H418" s="63">
        <v>41</v>
      </c>
      <c r="I418" s="63">
        <v>36</v>
      </c>
      <c r="J418" s="63">
        <v>31</v>
      </c>
      <c r="K418" s="63">
        <v>38</v>
      </c>
      <c r="L418" s="63">
        <v>34</v>
      </c>
      <c r="M418" s="63"/>
      <c r="N418" s="63"/>
      <c r="O418" s="64">
        <f>SUM(D418:N418)</f>
        <v>306</v>
      </c>
      <c r="P418" s="65">
        <f>COUNT(D418:N418)</f>
        <v>9</v>
      </c>
      <c r="Q418" s="64">
        <f>IF(P418&lt;9,0,SMALL(D418:N418,1))</f>
        <v>25</v>
      </c>
      <c r="R418" s="64">
        <f>IF(P418&lt;10,0,SMALL(D418:N418,2))</f>
        <v>0</v>
      </c>
      <c r="S418" s="64">
        <f>IF(P418&lt;11,0,SMALL(D418:N418,3))</f>
        <v>0</v>
      </c>
      <c r="T418" s="64">
        <f>IF(P418&lt;12,0,+SMALL(D418:N418,4))</f>
        <v>0</v>
      </c>
      <c r="U418" s="64">
        <f>IF(EXCLUS=4,O418-Q418-R418-S418-T418,IF(EXCLUS=3,O418-Q418-R418-S418,IF(EXCLUS=2,O418-Q418-R418,IF(EXCLUS=1,O418-Q418))))</f>
        <v>281</v>
      </c>
      <c r="V418" s="64">
        <f>+IF(+COUNT(D418:N418)&gt;0,RANK(U418,$U$418:$U$490,0),"")</f>
        <v>1</v>
      </c>
      <c r="W418" s="66">
        <f>IF(P418&gt;MAXCOMPET-1,1,"")</f>
        <v>1</v>
      </c>
    </row>
    <row r="419" spans="1:23">
      <c r="A419" s="100" t="s">
        <v>308</v>
      </c>
      <c r="B419" s="61" t="s">
        <v>89</v>
      </c>
      <c r="C419" s="62" t="s">
        <v>70</v>
      </c>
      <c r="D419" s="63">
        <v>32</v>
      </c>
      <c r="E419" s="63">
        <v>37</v>
      </c>
      <c r="F419" s="63">
        <v>27</v>
      </c>
      <c r="G419" s="63">
        <v>35</v>
      </c>
      <c r="H419" s="63">
        <v>32</v>
      </c>
      <c r="I419" s="63">
        <v>33</v>
      </c>
      <c r="J419" s="63">
        <v>35</v>
      </c>
      <c r="K419" s="63">
        <v>43</v>
      </c>
      <c r="L419" s="63">
        <v>27</v>
      </c>
      <c r="M419" s="63"/>
      <c r="N419" s="63"/>
      <c r="O419" s="64">
        <f>SUM(D419:N419)</f>
        <v>301</v>
      </c>
      <c r="P419" s="65">
        <f>COUNT(D419:N419)</f>
        <v>9</v>
      </c>
      <c r="Q419" s="64">
        <f>IF(P419&lt;9,0,SMALL(D419:N419,1))</f>
        <v>27</v>
      </c>
      <c r="R419" s="64">
        <f>IF(P419&lt;10,0,SMALL(D419:N419,2))</f>
        <v>0</v>
      </c>
      <c r="S419" s="64">
        <f>IF(P419&lt;11,0,SMALL(D419:N419,3))</f>
        <v>0</v>
      </c>
      <c r="T419" s="64">
        <f>IF(P419&lt;12,0,+SMALL(D419:N419,4))</f>
        <v>0</v>
      </c>
      <c r="U419" s="64">
        <f>IF(EXCLUS=4,O419-Q419-R419-S419-T419,IF(EXCLUS=3,O419-Q419-R419-S419,IF(EXCLUS=2,O419-Q419-R419,IF(EXCLUS=1,O419-Q419))))</f>
        <v>274</v>
      </c>
      <c r="V419" s="64">
        <f>+IF(+COUNT(D419:N419)&gt;0,RANK(U419,$U$418:$U$490,0),"")</f>
        <v>2</v>
      </c>
      <c r="W419" s="66">
        <f>IF(P419&gt;MAXCOMPET-1,1,"")</f>
        <v>1</v>
      </c>
    </row>
    <row r="420" spans="1:23">
      <c r="A420" s="60" t="s">
        <v>309</v>
      </c>
      <c r="B420" s="67" t="s">
        <v>109</v>
      </c>
      <c r="C420" s="62" t="s">
        <v>60</v>
      </c>
      <c r="D420" s="63">
        <v>32</v>
      </c>
      <c r="E420" s="63">
        <v>31</v>
      </c>
      <c r="F420" s="63">
        <v>30</v>
      </c>
      <c r="G420" s="63">
        <v>37</v>
      </c>
      <c r="H420" s="63">
        <v>38</v>
      </c>
      <c r="I420" s="63">
        <v>39</v>
      </c>
      <c r="J420" s="63">
        <v>29</v>
      </c>
      <c r="K420" s="63"/>
      <c r="L420" s="63">
        <v>32</v>
      </c>
      <c r="M420" s="63"/>
      <c r="N420" s="63"/>
      <c r="O420" s="64">
        <f>SUM(D420:N420)</f>
        <v>268</v>
      </c>
      <c r="P420" s="65">
        <f>COUNT(D420:N420)</f>
        <v>8</v>
      </c>
      <c r="Q420" s="64">
        <f>IF(P420&lt;9,0,SMALL(D420:N420,1))</f>
        <v>0</v>
      </c>
      <c r="R420" s="64">
        <f>IF(P420&lt;10,0,SMALL(D420:N420,2))</f>
        <v>0</v>
      </c>
      <c r="S420" s="64">
        <f>IF(P420&lt;11,0,SMALL(D420:N420,3))</f>
        <v>0</v>
      </c>
      <c r="T420" s="64">
        <f>IF(P420&lt;12,0,+SMALL(D420:N420,4))</f>
        <v>0</v>
      </c>
      <c r="U420" s="64">
        <f>IF(EXCLUS=4,O420-Q420-R420-S420-T420,IF(EXCLUS=3,O420-Q420-R420-S420,IF(EXCLUS=2,O420-Q420-R420,IF(EXCLUS=1,O420-Q420))))</f>
        <v>268</v>
      </c>
      <c r="V420" s="64">
        <f>+IF(+COUNT(D420:N420)&gt;0,RANK(U420,$U$418:$U$490,0),"")</f>
        <v>3</v>
      </c>
      <c r="W420" s="66">
        <f>IF(P420&gt;MAXCOMPET-1,1,"")</f>
        <v>1</v>
      </c>
    </row>
    <row r="421" spans="1:23">
      <c r="A421" s="100" t="s">
        <v>310</v>
      </c>
      <c r="B421" s="61" t="s">
        <v>187</v>
      </c>
      <c r="C421" s="62" t="s">
        <v>70</v>
      </c>
      <c r="D421" s="63">
        <v>32</v>
      </c>
      <c r="E421" s="63">
        <v>30</v>
      </c>
      <c r="F421" s="63">
        <v>32</v>
      </c>
      <c r="G421" s="63">
        <v>33</v>
      </c>
      <c r="H421" s="63">
        <v>30</v>
      </c>
      <c r="I421" s="63">
        <v>35</v>
      </c>
      <c r="J421" s="63">
        <v>37</v>
      </c>
      <c r="K421" s="63">
        <v>32</v>
      </c>
      <c r="L421" s="63">
        <v>30</v>
      </c>
      <c r="M421" s="63"/>
      <c r="N421" s="63"/>
      <c r="O421" s="64">
        <f>SUM(D421:N421)</f>
        <v>291</v>
      </c>
      <c r="P421" s="65">
        <f>COUNT(D421:N421)</f>
        <v>9</v>
      </c>
      <c r="Q421" s="64">
        <f>IF(P421&lt;9,0,SMALL(D421:N421,1))</f>
        <v>30</v>
      </c>
      <c r="R421" s="64">
        <f>IF(P421&lt;10,0,SMALL(D421:N421,2))</f>
        <v>0</v>
      </c>
      <c r="S421" s="64">
        <f>IF(P421&lt;11,0,SMALL(D421:N421,3))</f>
        <v>0</v>
      </c>
      <c r="T421" s="64">
        <f>IF(P421&lt;12,0,+SMALL(D421:N421,4))</f>
        <v>0</v>
      </c>
      <c r="U421" s="64">
        <f>IF(EXCLUS=4,O421-Q421-R421-S421-T421,IF(EXCLUS=3,O421-Q421-R421-S421,IF(EXCLUS=2,O421-Q421-R421,IF(EXCLUS=1,O421-Q421))))</f>
        <v>261</v>
      </c>
      <c r="V421" s="64">
        <f>+IF(+COUNT(D421:N421)&gt;0,RANK(U421,$U$418:$U$490,0),"")</f>
        <v>4</v>
      </c>
      <c r="W421" s="66">
        <f>IF(P421&gt;MAXCOMPET-1,1,"")</f>
        <v>1</v>
      </c>
    </row>
    <row r="422" spans="1:23">
      <c r="A422" s="100" t="s">
        <v>311</v>
      </c>
      <c r="B422" s="61" t="s">
        <v>241</v>
      </c>
      <c r="C422" s="62" t="s">
        <v>70</v>
      </c>
      <c r="D422" s="63">
        <v>25</v>
      </c>
      <c r="E422" s="63">
        <v>32</v>
      </c>
      <c r="F422" s="63"/>
      <c r="G422" s="63">
        <v>37</v>
      </c>
      <c r="H422" s="63">
        <v>38</v>
      </c>
      <c r="I422" s="63">
        <v>22</v>
      </c>
      <c r="J422" s="63">
        <v>34</v>
      </c>
      <c r="K422" s="63">
        <v>33</v>
      </c>
      <c r="L422" s="63">
        <v>34</v>
      </c>
      <c r="M422" s="63"/>
      <c r="N422" s="63"/>
      <c r="O422" s="64">
        <f>SUM(D422:N422)</f>
        <v>255</v>
      </c>
      <c r="P422" s="65">
        <f>COUNT(D422:N422)</f>
        <v>8</v>
      </c>
      <c r="Q422" s="64">
        <f>IF(P422&lt;9,0,SMALL(D422:N422,1))</f>
        <v>0</v>
      </c>
      <c r="R422" s="64">
        <f>IF(P422&lt;10,0,SMALL(D422:N422,2))</f>
        <v>0</v>
      </c>
      <c r="S422" s="64">
        <f>IF(P422&lt;11,0,SMALL(D422:N422,3))</f>
        <v>0</v>
      </c>
      <c r="T422" s="64">
        <f>IF(P422&lt;12,0,+SMALL(D422:N422,4))</f>
        <v>0</v>
      </c>
      <c r="U422" s="64">
        <f>IF(EXCLUS=4,O422-Q422-R422-S422-T422,IF(EXCLUS=3,O422-Q422-R422-S422,IF(EXCLUS=2,O422-Q422-R422,IF(EXCLUS=1,O422-Q422))))</f>
        <v>255</v>
      </c>
      <c r="V422" s="64">
        <f>+IF(+COUNT(D422:N422)&gt;0,RANK(U422,$U$418:$U$490,0),"")</f>
        <v>5</v>
      </c>
      <c r="W422" s="66">
        <f>IF(P422&gt;MAXCOMPET-1,1,"")</f>
        <v>1</v>
      </c>
    </row>
    <row r="423" spans="1:23">
      <c r="A423" s="100" t="s">
        <v>312</v>
      </c>
      <c r="B423" s="61" t="s">
        <v>164</v>
      </c>
      <c r="C423" s="62" t="s">
        <v>60</v>
      </c>
      <c r="D423" s="63">
        <v>23</v>
      </c>
      <c r="E423" s="63">
        <v>29</v>
      </c>
      <c r="F423" s="63">
        <v>29</v>
      </c>
      <c r="G423" s="63">
        <v>43</v>
      </c>
      <c r="H423" s="63">
        <v>35</v>
      </c>
      <c r="I423" s="63">
        <v>45</v>
      </c>
      <c r="J423" s="63">
        <v>25</v>
      </c>
      <c r="K423" s="63"/>
      <c r="L423" s="63">
        <v>25</v>
      </c>
      <c r="M423" s="63"/>
      <c r="N423" s="63"/>
      <c r="O423" s="64">
        <f>SUM(D423:N423)</f>
        <v>254</v>
      </c>
      <c r="P423" s="65">
        <f>COUNT(D423:N423)</f>
        <v>8</v>
      </c>
      <c r="Q423" s="64">
        <f>IF(P423&lt;9,0,SMALL(D423:N423,1))</f>
        <v>0</v>
      </c>
      <c r="R423" s="64">
        <f>IF(P423&lt;10,0,SMALL(D423:N423,2))</f>
        <v>0</v>
      </c>
      <c r="S423" s="64">
        <f>IF(P423&lt;11,0,SMALL(D423:N423,3))</f>
        <v>0</v>
      </c>
      <c r="T423" s="64">
        <f>IF(P423&lt;12,0,+SMALL(D423:N423,4))</f>
        <v>0</v>
      </c>
      <c r="U423" s="64">
        <f>IF(EXCLUS=4,O423-Q423-R423-S423-T423,IF(EXCLUS=3,O423-Q423-R423-S423,IF(EXCLUS=2,O423-Q423-R423,IF(EXCLUS=1,O423-Q423))))</f>
        <v>254</v>
      </c>
      <c r="V423" s="64">
        <f>+IF(+COUNT(D423:N423)&gt;0,RANK(U423,$U$418:$U$490,0),"")</f>
        <v>6</v>
      </c>
      <c r="W423" s="66">
        <f>IF(P423&gt;MAXCOMPET-1,1,"")</f>
        <v>1</v>
      </c>
    </row>
    <row r="424" spans="1:23">
      <c r="A424" s="61" t="s">
        <v>313</v>
      </c>
      <c r="B424" s="61" t="s">
        <v>314</v>
      </c>
      <c r="C424" s="62" t="s">
        <v>70</v>
      </c>
      <c r="D424" s="63">
        <v>36</v>
      </c>
      <c r="E424" s="63">
        <v>29</v>
      </c>
      <c r="F424" s="63">
        <v>30</v>
      </c>
      <c r="G424" s="63">
        <v>26</v>
      </c>
      <c r="H424" s="63">
        <v>33</v>
      </c>
      <c r="I424" s="63">
        <v>24</v>
      </c>
      <c r="J424" s="63">
        <v>33</v>
      </c>
      <c r="K424" s="63">
        <v>33</v>
      </c>
      <c r="L424" s="63">
        <v>31</v>
      </c>
      <c r="M424" s="63"/>
      <c r="N424" s="63"/>
      <c r="O424" s="64">
        <f>SUM(D424:N424)</f>
        <v>275</v>
      </c>
      <c r="P424" s="65">
        <f>COUNT(D424:N424)</f>
        <v>9</v>
      </c>
      <c r="Q424" s="64">
        <f>IF(P424&lt;9,0,SMALL(D424:N424,1))</f>
        <v>24</v>
      </c>
      <c r="R424" s="64">
        <f>IF(P424&lt;10,0,SMALL(D424:N424,2))</f>
        <v>0</v>
      </c>
      <c r="S424" s="64">
        <f>IF(P424&lt;11,0,SMALL(D424:N424,3))</f>
        <v>0</v>
      </c>
      <c r="T424" s="64">
        <f>IF(P424&lt;12,0,+SMALL(D424:N424,4))</f>
        <v>0</v>
      </c>
      <c r="U424" s="64">
        <f>IF(EXCLUS=4,O424-Q424-R424-S424-T424,IF(EXCLUS=3,O424-Q424-R424-S424,IF(EXCLUS=2,O424-Q424-R424,IF(EXCLUS=1,O424-Q424))))</f>
        <v>251</v>
      </c>
      <c r="V424" s="64">
        <f>+IF(+COUNT(D424:N424)&gt;0,RANK(U424,$U$418:$U$490,0),"")</f>
        <v>7</v>
      </c>
      <c r="W424" s="66">
        <f>IF(P424&gt;MAXCOMPET-1,1,"")</f>
        <v>1</v>
      </c>
    </row>
    <row r="425" spans="1:23">
      <c r="A425" s="100" t="s">
        <v>315</v>
      </c>
      <c r="B425" s="61" t="s">
        <v>211</v>
      </c>
      <c r="C425" s="62" t="s">
        <v>168</v>
      </c>
      <c r="D425" s="63">
        <v>32</v>
      </c>
      <c r="E425" s="63">
        <v>29</v>
      </c>
      <c r="F425" s="63">
        <v>33</v>
      </c>
      <c r="G425" s="63">
        <v>26</v>
      </c>
      <c r="H425" s="63">
        <v>22</v>
      </c>
      <c r="I425" s="63">
        <v>30</v>
      </c>
      <c r="J425" s="63">
        <v>38</v>
      </c>
      <c r="K425" s="63">
        <v>26</v>
      </c>
      <c r="L425" s="63">
        <v>35</v>
      </c>
      <c r="M425" s="63"/>
      <c r="N425" s="63"/>
      <c r="O425" s="64">
        <f>SUM(D425:N425)</f>
        <v>271</v>
      </c>
      <c r="P425" s="65">
        <f>COUNT(D425:N425)</f>
        <v>9</v>
      </c>
      <c r="Q425" s="64">
        <f>IF(P425&lt;9,0,SMALL(D425:N425,1))</f>
        <v>22</v>
      </c>
      <c r="R425" s="64">
        <f>IF(P425&lt;10,0,SMALL(D425:N425,2))</f>
        <v>0</v>
      </c>
      <c r="S425" s="64">
        <f>IF(P425&lt;11,0,SMALL(D425:N425,3))</f>
        <v>0</v>
      </c>
      <c r="T425" s="64">
        <f>IF(P425&lt;12,0,+SMALL(D425:N425,4))</f>
        <v>0</v>
      </c>
      <c r="U425" s="64">
        <f>IF(EXCLUS=4,O425-Q425-R425-S425-T425,IF(EXCLUS=3,O425-Q425-R425-S425,IF(EXCLUS=2,O425-Q425-R425,IF(EXCLUS=1,O425-Q425))))</f>
        <v>249</v>
      </c>
      <c r="V425" s="64">
        <f>+IF(+COUNT(D425:N425)&gt;0,RANK(U425,$U$418:$U$490,0),"")</f>
        <v>8</v>
      </c>
      <c r="W425" s="66">
        <f>IF(P425&gt;MAXCOMPET-1,1,"")</f>
        <v>1</v>
      </c>
    </row>
    <row r="426" spans="1:23">
      <c r="A426" s="100" t="s">
        <v>316</v>
      </c>
      <c r="B426" s="61" t="s">
        <v>98</v>
      </c>
      <c r="C426" s="62" t="s">
        <v>291</v>
      </c>
      <c r="D426" s="63">
        <v>36</v>
      </c>
      <c r="E426" s="63">
        <v>32</v>
      </c>
      <c r="F426" s="63">
        <v>16</v>
      </c>
      <c r="G426" s="63">
        <v>34</v>
      </c>
      <c r="H426" s="63">
        <v>28</v>
      </c>
      <c r="I426" s="63"/>
      <c r="J426" s="63">
        <v>34</v>
      </c>
      <c r="K426" s="63">
        <v>30</v>
      </c>
      <c r="L426" s="63">
        <v>33</v>
      </c>
      <c r="M426" s="63"/>
      <c r="N426" s="63"/>
      <c r="O426" s="64">
        <f>SUM(D426:N426)</f>
        <v>243</v>
      </c>
      <c r="P426" s="65">
        <f>COUNT(D426:N426)</f>
        <v>8</v>
      </c>
      <c r="Q426" s="64">
        <f>IF(P426&lt;9,0,SMALL(D426:N426,1))</f>
        <v>0</v>
      </c>
      <c r="R426" s="64">
        <f>IF(P426&lt;10,0,SMALL(D426:N426,2))</f>
        <v>0</v>
      </c>
      <c r="S426" s="64">
        <f>IF(P426&lt;11,0,SMALL(D426:N426,3))</f>
        <v>0</v>
      </c>
      <c r="T426" s="64">
        <f>IF(P426&lt;12,0,+SMALL(D426:N426,4))</f>
        <v>0</v>
      </c>
      <c r="U426" s="64">
        <f>IF(EXCLUS=4,O426-Q426-R426-S426-T426,IF(EXCLUS=3,O426-Q426-R426-S426,IF(EXCLUS=2,O426-Q426-R426,IF(EXCLUS=1,O426-Q426))))</f>
        <v>243</v>
      </c>
      <c r="V426" s="64">
        <f>+IF(+COUNT(D426:N426)&gt;0,RANK(U426,$U$418:$U$490,0),"")</f>
        <v>9</v>
      </c>
      <c r="W426" s="66">
        <f>IF(P426&gt;MAXCOMPET-1,1,"")</f>
        <v>1</v>
      </c>
    </row>
    <row r="427" spans="1:23">
      <c r="A427" s="100" t="s">
        <v>317</v>
      </c>
      <c r="B427" s="61" t="s">
        <v>252</v>
      </c>
      <c r="C427" s="62" t="s">
        <v>70</v>
      </c>
      <c r="D427" s="63">
        <v>35</v>
      </c>
      <c r="E427" s="63">
        <v>27</v>
      </c>
      <c r="F427" s="63">
        <v>30</v>
      </c>
      <c r="G427" s="63">
        <v>25</v>
      </c>
      <c r="H427" s="63">
        <v>32</v>
      </c>
      <c r="I427" s="63">
        <v>29</v>
      </c>
      <c r="J427" s="63">
        <v>31</v>
      </c>
      <c r="K427" s="63">
        <v>30</v>
      </c>
      <c r="L427" s="63">
        <v>27</v>
      </c>
      <c r="M427" s="63"/>
      <c r="N427" s="63"/>
      <c r="O427" s="64">
        <f>SUM(D427:N427)</f>
        <v>266</v>
      </c>
      <c r="P427" s="65">
        <f>COUNT(D427:N427)</f>
        <v>9</v>
      </c>
      <c r="Q427" s="64">
        <f>IF(P427&lt;9,0,SMALL(D427:N427,1))</f>
        <v>25</v>
      </c>
      <c r="R427" s="64">
        <f>IF(P427&lt;10,0,SMALL(D427:N427,2))</f>
        <v>0</v>
      </c>
      <c r="S427" s="64">
        <f>IF(P427&lt;11,0,SMALL(D427:N427,3))</f>
        <v>0</v>
      </c>
      <c r="T427" s="64">
        <f>IF(P427&lt;12,0,+SMALL(D427:N427,4))</f>
        <v>0</v>
      </c>
      <c r="U427" s="64">
        <f>IF(EXCLUS=4,O427-Q427-R427-S427-T427,IF(EXCLUS=3,O427-Q427-R427-S427,IF(EXCLUS=2,O427-Q427-R427,IF(EXCLUS=1,O427-Q427))))</f>
        <v>241</v>
      </c>
      <c r="V427" s="64">
        <f>+IF(+COUNT(D427:N427)&gt;0,RANK(U427,$U$418:$U$490,0),"")</f>
        <v>10</v>
      </c>
      <c r="W427" s="66">
        <f>IF(P427&gt;MAXCOMPET-1,1,"")</f>
        <v>1</v>
      </c>
    </row>
    <row r="428" spans="1:23">
      <c r="A428" s="100" t="s">
        <v>318</v>
      </c>
      <c r="B428" s="61" t="s">
        <v>87</v>
      </c>
      <c r="C428" s="62" t="s">
        <v>53</v>
      </c>
      <c r="D428" s="63">
        <v>34</v>
      </c>
      <c r="E428" s="63">
        <v>39</v>
      </c>
      <c r="F428" s="63">
        <v>27</v>
      </c>
      <c r="G428" s="63"/>
      <c r="H428" s="63"/>
      <c r="I428" s="63">
        <v>28</v>
      </c>
      <c r="J428" s="63">
        <v>39</v>
      </c>
      <c r="K428" s="63">
        <v>37</v>
      </c>
      <c r="L428" s="63">
        <v>31</v>
      </c>
      <c r="M428" s="63"/>
      <c r="N428" s="63"/>
      <c r="O428" s="64">
        <f>SUM(D428:N428)</f>
        <v>235</v>
      </c>
      <c r="P428" s="65">
        <f>COUNT(D428:N428)</f>
        <v>7</v>
      </c>
      <c r="Q428" s="64">
        <f>IF(P428&lt;9,0,SMALL(D428:N428,1))</f>
        <v>0</v>
      </c>
      <c r="R428" s="64">
        <f>IF(P428&lt;10,0,SMALL(D428:N428,2))</f>
        <v>0</v>
      </c>
      <c r="S428" s="64">
        <f>IF(P428&lt;11,0,SMALL(D428:N428,3))</f>
        <v>0</v>
      </c>
      <c r="T428" s="64">
        <f>IF(P428&lt;12,0,+SMALL(D428:N428,4))</f>
        <v>0</v>
      </c>
      <c r="U428" s="64">
        <f>IF(EXCLUS=4,O428-Q428-R428-S428-T428,IF(EXCLUS=3,O428-Q428-R428-S428,IF(EXCLUS=2,O428-Q428-R428,IF(EXCLUS=1,O428-Q428))))</f>
        <v>235</v>
      </c>
      <c r="V428" s="64">
        <f>+IF(+COUNT(D428:N428)&gt;0,RANK(U428,$U$418:$U$490,0),"")</f>
        <v>11</v>
      </c>
      <c r="W428" s="66" t="str">
        <f>IF(P428&gt;MAXCOMPET-1,1,"")</f>
        <v/>
      </c>
    </row>
    <row r="429" spans="1:23">
      <c r="A429" s="100" t="s">
        <v>319</v>
      </c>
      <c r="B429" s="61" t="s">
        <v>164</v>
      </c>
      <c r="C429" s="62" t="s">
        <v>75</v>
      </c>
      <c r="D429" s="63">
        <v>22</v>
      </c>
      <c r="E429" s="63">
        <v>37</v>
      </c>
      <c r="F429" s="63">
        <v>27</v>
      </c>
      <c r="G429" s="63">
        <v>30</v>
      </c>
      <c r="H429" s="63">
        <v>33</v>
      </c>
      <c r="I429" s="63">
        <v>33</v>
      </c>
      <c r="J429" s="63">
        <v>21</v>
      </c>
      <c r="K429" s="63">
        <v>30</v>
      </c>
      <c r="L429" s="63"/>
      <c r="M429" s="63"/>
      <c r="N429" s="63"/>
      <c r="O429" s="64">
        <f>SUM(D429:N429)</f>
        <v>233</v>
      </c>
      <c r="P429" s="65">
        <f>COUNT(D429:N429)</f>
        <v>8</v>
      </c>
      <c r="Q429" s="64">
        <f>IF(P429&lt;9,0,SMALL(D429:N429,1))</f>
        <v>0</v>
      </c>
      <c r="R429" s="64">
        <f>IF(P429&lt;10,0,SMALL(D429:N429,2))</f>
        <v>0</v>
      </c>
      <c r="S429" s="64">
        <f>IF(P429&lt;11,0,SMALL(D429:N429,3))</f>
        <v>0</v>
      </c>
      <c r="T429" s="64">
        <f>IF(P429&lt;12,0,+SMALL(D429:N429,4))</f>
        <v>0</v>
      </c>
      <c r="U429" s="64">
        <f>IF(EXCLUS=4,O429-Q429-R429-S429-T429,IF(EXCLUS=3,O429-Q429-R429-S429,IF(EXCLUS=2,O429-Q429-R429,IF(EXCLUS=1,O429-Q429))))</f>
        <v>233</v>
      </c>
      <c r="V429" s="64">
        <f>+IF(+COUNT(D429:N429)&gt;0,RANK(U429,$U$418:$U$490,0),"")</f>
        <v>12</v>
      </c>
      <c r="W429" s="66">
        <f>IF(P429&gt;MAXCOMPET-1,1,"")</f>
        <v>1</v>
      </c>
    </row>
    <row r="430" spans="1:23">
      <c r="A430" s="100" t="s">
        <v>320</v>
      </c>
      <c r="B430" s="61" t="s">
        <v>201</v>
      </c>
      <c r="C430" s="62" t="s">
        <v>75</v>
      </c>
      <c r="D430" s="63">
        <v>32</v>
      </c>
      <c r="E430" s="63">
        <v>32</v>
      </c>
      <c r="F430" s="63">
        <v>29</v>
      </c>
      <c r="G430" s="63">
        <v>35</v>
      </c>
      <c r="H430" s="63">
        <v>35</v>
      </c>
      <c r="I430" s="63">
        <v>32</v>
      </c>
      <c r="J430" s="63">
        <v>17</v>
      </c>
      <c r="K430" s="63">
        <v>19</v>
      </c>
      <c r="L430" s="63"/>
      <c r="M430" s="63"/>
      <c r="N430" s="63"/>
      <c r="O430" s="64">
        <f>SUM(D430:N430)</f>
        <v>231</v>
      </c>
      <c r="P430" s="65">
        <f>COUNT(D430:N430)</f>
        <v>8</v>
      </c>
      <c r="Q430" s="64">
        <f>IF(P430&lt;9,0,SMALL(D430:N430,1))</f>
        <v>0</v>
      </c>
      <c r="R430" s="64">
        <f>IF(P430&lt;10,0,SMALL(D430:N430,2))</f>
        <v>0</v>
      </c>
      <c r="S430" s="64">
        <f>IF(P430&lt;11,0,SMALL(D430:N430,3))</f>
        <v>0</v>
      </c>
      <c r="T430" s="64">
        <f>IF(P430&lt;12,0,+SMALL(D430:N430,4))</f>
        <v>0</v>
      </c>
      <c r="U430" s="64">
        <f>IF(EXCLUS=4,O430-Q430-R430-S430-T430,IF(EXCLUS=3,O430-Q430-R430-S430,IF(EXCLUS=2,O430-Q430-R430,IF(EXCLUS=1,O430-Q430))))</f>
        <v>231</v>
      </c>
      <c r="V430" s="64">
        <f>+IF(+COUNT(D430:N430)&gt;0,RANK(U430,$U$418:$U$490,0),"")</f>
        <v>13</v>
      </c>
      <c r="W430" s="66">
        <f>IF(P430&gt;MAXCOMPET-1,1,"")</f>
        <v>1</v>
      </c>
    </row>
    <row r="431" spans="1:23">
      <c r="A431" s="100" t="s">
        <v>76</v>
      </c>
      <c r="B431" s="61" t="s">
        <v>91</v>
      </c>
      <c r="C431" s="62" t="s">
        <v>78</v>
      </c>
      <c r="D431" s="63">
        <v>38</v>
      </c>
      <c r="E431" s="63">
        <v>27</v>
      </c>
      <c r="F431" s="63">
        <v>20</v>
      </c>
      <c r="G431" s="63">
        <v>30</v>
      </c>
      <c r="H431" s="63"/>
      <c r="I431" s="63">
        <v>27</v>
      </c>
      <c r="J431" s="63">
        <v>31</v>
      </c>
      <c r="K431" s="63">
        <v>27</v>
      </c>
      <c r="L431" s="63">
        <v>29</v>
      </c>
      <c r="M431" s="63"/>
      <c r="N431" s="63"/>
      <c r="O431" s="64">
        <f>SUM(D431:N431)</f>
        <v>229</v>
      </c>
      <c r="P431" s="65">
        <f>COUNT(D431:N431)</f>
        <v>8</v>
      </c>
      <c r="Q431" s="64">
        <f>IF(P431&lt;9,0,SMALL(D431:N431,1))</f>
        <v>0</v>
      </c>
      <c r="R431" s="64">
        <f>IF(P431&lt;10,0,SMALL(D431:N431,2))</f>
        <v>0</v>
      </c>
      <c r="S431" s="64">
        <f>IF(P431&lt;11,0,SMALL(D431:N431,3))</f>
        <v>0</v>
      </c>
      <c r="T431" s="64">
        <f>IF(P431&lt;12,0,+SMALL(D431:N431,4))</f>
        <v>0</v>
      </c>
      <c r="U431" s="64">
        <f>IF(EXCLUS=4,O431-Q431-R431-S431-T431,IF(EXCLUS=3,O431-Q431-R431-S431,IF(EXCLUS=2,O431-Q431-R431,IF(EXCLUS=1,O431-Q431))))</f>
        <v>229</v>
      </c>
      <c r="V431" s="64">
        <f>+IF(+COUNT(D431:N431)&gt;0,RANK(U431,$U$418:$U$490,0),"")</f>
        <v>14</v>
      </c>
      <c r="W431" s="66">
        <f>IF(P431&gt;MAXCOMPET-1,1,"")</f>
        <v>1</v>
      </c>
    </row>
    <row r="432" spans="1:23">
      <c r="A432" s="100" t="s">
        <v>321</v>
      </c>
      <c r="B432" s="61" t="s">
        <v>218</v>
      </c>
      <c r="C432" s="62" t="s">
        <v>113</v>
      </c>
      <c r="D432" s="63">
        <v>43</v>
      </c>
      <c r="E432" s="63">
        <v>27</v>
      </c>
      <c r="F432" s="63">
        <v>21</v>
      </c>
      <c r="G432" s="63">
        <v>36</v>
      </c>
      <c r="H432" s="63"/>
      <c r="I432" s="63">
        <v>36</v>
      </c>
      <c r="J432" s="63">
        <v>33</v>
      </c>
      <c r="K432" s="63"/>
      <c r="L432" s="63">
        <v>26</v>
      </c>
      <c r="M432" s="63"/>
      <c r="N432" s="63"/>
      <c r="O432" s="64">
        <f>SUM(D432:N432)</f>
        <v>222</v>
      </c>
      <c r="P432" s="65">
        <f>COUNT(D432:N432)</f>
        <v>7</v>
      </c>
      <c r="Q432" s="64">
        <f>IF(P432&lt;9,0,SMALL(D432:N432,1))</f>
        <v>0</v>
      </c>
      <c r="R432" s="64">
        <f>IF(P432&lt;10,0,SMALL(D432:N432,2))</f>
        <v>0</v>
      </c>
      <c r="S432" s="64">
        <f>IF(P432&lt;11,0,SMALL(D432:N432,3))</f>
        <v>0</v>
      </c>
      <c r="T432" s="64">
        <f>IF(P432&lt;12,0,+SMALL(D432:N432,4))</f>
        <v>0</v>
      </c>
      <c r="U432" s="64">
        <f>IF(EXCLUS=4,O432-Q432-R432-S432-T432,IF(EXCLUS=3,O432-Q432-R432-S432,IF(EXCLUS=2,O432-Q432-R432,IF(EXCLUS=1,O432-Q432))))</f>
        <v>222</v>
      </c>
      <c r="V432" s="64">
        <f>+IF(+COUNT(D432:N432)&gt;0,RANK(U432,$U$418:$U$490,0),"")</f>
        <v>15</v>
      </c>
      <c r="W432" s="66" t="str">
        <f>IF(P432&gt;MAXCOMPET-1,1,"")</f>
        <v/>
      </c>
    </row>
    <row r="433" spans="1:23">
      <c r="A433" s="100" t="s">
        <v>322</v>
      </c>
      <c r="B433" s="61" t="s">
        <v>204</v>
      </c>
      <c r="C433" s="62" t="s">
        <v>42</v>
      </c>
      <c r="D433" s="63">
        <v>31</v>
      </c>
      <c r="E433" s="63">
        <v>19</v>
      </c>
      <c r="F433" s="63">
        <v>15</v>
      </c>
      <c r="G433" s="63">
        <v>44</v>
      </c>
      <c r="H433" s="63"/>
      <c r="I433" s="63">
        <v>24</v>
      </c>
      <c r="J433" s="63">
        <v>33</v>
      </c>
      <c r="K433" s="63">
        <v>25</v>
      </c>
      <c r="L433" s="63">
        <v>24</v>
      </c>
      <c r="M433" s="63"/>
      <c r="N433" s="63"/>
      <c r="O433" s="64">
        <f>SUM(D433:N433)</f>
        <v>215</v>
      </c>
      <c r="P433" s="65">
        <f>COUNT(D433:N433)</f>
        <v>8</v>
      </c>
      <c r="Q433" s="64">
        <f>IF(P433&lt;9,0,SMALL(D433:N433,1))</f>
        <v>0</v>
      </c>
      <c r="R433" s="64">
        <f>IF(P433&lt;10,0,SMALL(D433:N433,2))</f>
        <v>0</v>
      </c>
      <c r="S433" s="64">
        <f>IF(P433&lt;11,0,SMALL(D433:N433,3))</f>
        <v>0</v>
      </c>
      <c r="T433" s="64">
        <f>IF(P433&lt;12,0,+SMALL(D433:N433,4))</f>
        <v>0</v>
      </c>
      <c r="U433" s="64">
        <f>IF(EXCLUS=4,O433-Q433-R433-S433-T433,IF(EXCLUS=3,O433-Q433-R433-S433,IF(EXCLUS=2,O433-Q433-R433,IF(EXCLUS=1,O433-Q433))))</f>
        <v>215</v>
      </c>
      <c r="V433" s="64">
        <f>+IF(+COUNT(D433:N433)&gt;0,RANK(U433,$U$418:$U$490,0),"")</f>
        <v>16</v>
      </c>
      <c r="W433" s="66">
        <f>IF(P433&gt;MAXCOMPET-1,1,"")</f>
        <v>1</v>
      </c>
    </row>
    <row r="434" spans="1:23">
      <c r="A434" s="100" t="s">
        <v>323</v>
      </c>
      <c r="B434" s="61" t="s">
        <v>324</v>
      </c>
      <c r="C434" s="62" t="s">
        <v>53</v>
      </c>
      <c r="D434" s="63">
        <v>29</v>
      </c>
      <c r="E434" s="63">
        <v>38</v>
      </c>
      <c r="F434" s="63">
        <v>28</v>
      </c>
      <c r="G434" s="63">
        <v>31</v>
      </c>
      <c r="H434" s="63"/>
      <c r="I434" s="63">
        <v>26</v>
      </c>
      <c r="J434" s="63">
        <v>28</v>
      </c>
      <c r="K434" s="63">
        <v>34</v>
      </c>
      <c r="L434" s="63"/>
      <c r="M434" s="63"/>
      <c r="N434" s="63"/>
      <c r="O434" s="64">
        <f>SUM(D434:N434)</f>
        <v>214</v>
      </c>
      <c r="P434" s="65">
        <f>COUNT(D434:N434)</f>
        <v>7</v>
      </c>
      <c r="Q434" s="64">
        <f>IF(P434&lt;9,0,SMALL(D434:N434,1))</f>
        <v>0</v>
      </c>
      <c r="R434" s="64">
        <f>IF(P434&lt;10,0,SMALL(D434:N434,2))</f>
        <v>0</v>
      </c>
      <c r="S434" s="64">
        <f>IF(P434&lt;11,0,SMALL(D434:N434,3))</f>
        <v>0</v>
      </c>
      <c r="T434" s="64">
        <f>IF(P434&lt;12,0,+SMALL(D434:N434,4))</f>
        <v>0</v>
      </c>
      <c r="U434" s="64">
        <f>IF(EXCLUS=4,O434-Q434-R434-S434-T434,IF(EXCLUS=3,O434-Q434-R434-S434,IF(EXCLUS=2,O434-Q434-R434,IF(EXCLUS=1,O434-Q434))))</f>
        <v>214</v>
      </c>
      <c r="V434" s="64">
        <f>+IF(+COUNT(D434:N434)&gt;0,RANK(U434,$U$418:$U$490,0),"")</f>
        <v>17</v>
      </c>
      <c r="W434" s="66" t="str">
        <f>IF(P434&gt;MAXCOMPET-1,1,"")</f>
        <v/>
      </c>
    </row>
    <row r="435" spans="1:23">
      <c r="A435" s="60" t="s">
        <v>325</v>
      </c>
      <c r="B435" s="67" t="s">
        <v>151</v>
      </c>
      <c r="C435" s="62" t="s">
        <v>70</v>
      </c>
      <c r="D435" s="63"/>
      <c r="E435" s="63">
        <v>27</v>
      </c>
      <c r="F435" s="63">
        <v>30</v>
      </c>
      <c r="G435" s="63">
        <v>27</v>
      </c>
      <c r="H435" s="63">
        <v>29</v>
      </c>
      <c r="I435" s="63">
        <v>36</v>
      </c>
      <c r="J435" s="63">
        <v>34</v>
      </c>
      <c r="K435" s="63"/>
      <c r="L435" s="63">
        <v>30</v>
      </c>
      <c r="M435" s="63"/>
      <c r="N435" s="63"/>
      <c r="O435" s="64">
        <f>SUM(D435:N435)</f>
        <v>213</v>
      </c>
      <c r="P435" s="65">
        <f>COUNT(D435:N435)</f>
        <v>7</v>
      </c>
      <c r="Q435" s="64">
        <f>IF(P435&lt;9,0,SMALL(D435:N435,1))</f>
        <v>0</v>
      </c>
      <c r="R435" s="64">
        <f>IF(P435&lt;10,0,SMALL(D435:N435,2))</f>
        <v>0</v>
      </c>
      <c r="S435" s="64">
        <f>IF(P435&lt;11,0,SMALL(D435:N435,3))</f>
        <v>0</v>
      </c>
      <c r="T435" s="64">
        <f>IF(P435&lt;12,0,+SMALL(D435:N435,4))</f>
        <v>0</v>
      </c>
      <c r="U435" s="64">
        <f>IF(EXCLUS=4,O435-Q435-R435-S435-T435,IF(EXCLUS=3,O435-Q435-R435-S435,IF(EXCLUS=2,O435-Q435-R435,IF(EXCLUS=1,O435-Q435))))</f>
        <v>213</v>
      </c>
      <c r="V435" s="64">
        <f>+IF(+COUNT(D435:N435)&gt;0,RANK(U435,$U$418:$U$490,0),"")</f>
        <v>18</v>
      </c>
      <c r="W435" s="66" t="str">
        <f>IF(P435&gt;MAXCOMPET-1,1,"")</f>
        <v/>
      </c>
    </row>
    <row r="436" spans="1:23">
      <c r="A436" s="88" t="s">
        <v>326</v>
      </c>
      <c r="B436" s="89" t="s">
        <v>91</v>
      </c>
      <c r="C436" s="90" t="s">
        <v>47</v>
      </c>
      <c r="D436" s="63">
        <v>66</v>
      </c>
      <c r="E436" s="63">
        <v>31</v>
      </c>
      <c r="F436" s="63"/>
      <c r="G436" s="63">
        <v>30</v>
      </c>
      <c r="H436" s="63"/>
      <c r="I436" s="63">
        <v>24</v>
      </c>
      <c r="J436" s="63">
        <v>31</v>
      </c>
      <c r="K436" s="63">
        <v>30</v>
      </c>
      <c r="L436" s="63"/>
      <c r="M436" s="63"/>
      <c r="N436" s="63"/>
      <c r="O436" s="64">
        <f>SUM(D436:N436)</f>
        <v>212</v>
      </c>
      <c r="P436" s="65">
        <f>COUNT(D436:N436)</f>
        <v>6</v>
      </c>
      <c r="Q436" s="64">
        <f>IF(P436&lt;9,0,SMALL(D436:N436,1))</f>
        <v>0</v>
      </c>
      <c r="R436" s="64">
        <f>IF(P436&lt;10,0,SMALL(D436:N436,2))</f>
        <v>0</v>
      </c>
      <c r="S436" s="64">
        <f>IF(P436&lt;11,0,SMALL(D436:N436,3))</f>
        <v>0</v>
      </c>
      <c r="T436" s="64">
        <f>IF(P436&lt;12,0,+SMALL(D436:N436,4))</f>
        <v>0</v>
      </c>
      <c r="U436" s="64">
        <f>IF(EXCLUS=4,O436-Q436-R436-S436-T436,IF(EXCLUS=3,O436-Q436-R436-S436,IF(EXCLUS=2,O436-Q436-R436,IF(EXCLUS=1,O436-Q436))))</f>
        <v>212</v>
      </c>
      <c r="V436" s="64">
        <f>+IF(+COUNT(D436:N436)&gt;0,RANK(U436,$U$418:$U$490,0),"")</f>
        <v>19</v>
      </c>
      <c r="W436" s="66" t="str">
        <f>IF(P436&gt;MAXCOMPET-1,1,"")</f>
        <v/>
      </c>
    </row>
    <row r="437" spans="1:23">
      <c r="A437" s="100" t="s">
        <v>327</v>
      </c>
      <c r="B437" s="61" t="s">
        <v>252</v>
      </c>
      <c r="C437" s="62" t="s">
        <v>70</v>
      </c>
      <c r="D437" s="63">
        <v>37</v>
      </c>
      <c r="E437" s="63">
        <v>25</v>
      </c>
      <c r="F437" s="63"/>
      <c r="G437" s="63">
        <v>33</v>
      </c>
      <c r="H437" s="63">
        <v>26</v>
      </c>
      <c r="I437" s="63"/>
      <c r="J437" s="63">
        <v>26</v>
      </c>
      <c r="K437" s="63">
        <v>26</v>
      </c>
      <c r="L437" s="63">
        <v>29</v>
      </c>
      <c r="M437" s="63"/>
      <c r="N437" s="63"/>
      <c r="O437" s="64">
        <f>SUM(D437:N437)</f>
        <v>202</v>
      </c>
      <c r="P437" s="65">
        <f>COUNT(D437:N437)</f>
        <v>7</v>
      </c>
      <c r="Q437" s="64">
        <f>IF(P437&lt;9,0,SMALL(D437:N437,1))</f>
        <v>0</v>
      </c>
      <c r="R437" s="64">
        <f>IF(P437&lt;10,0,SMALL(D437:N437,2))</f>
        <v>0</v>
      </c>
      <c r="S437" s="64">
        <f>IF(P437&lt;11,0,SMALL(D437:N437,3))</f>
        <v>0</v>
      </c>
      <c r="T437" s="64">
        <f>IF(P437&lt;12,0,+SMALL(D437:N437,4))</f>
        <v>0</v>
      </c>
      <c r="U437" s="64">
        <f>IF(EXCLUS=4,O437-Q437-R437-S437-T437,IF(EXCLUS=3,O437-Q437-R437-S437,IF(EXCLUS=2,O437-Q437-R437,IF(EXCLUS=1,O437-Q437))))</f>
        <v>202</v>
      </c>
      <c r="V437" s="64">
        <f>+IF(+COUNT(D437:N437)&gt;0,RANK(U437,$U$418:$U$490,0),"")</f>
        <v>20</v>
      </c>
      <c r="W437" s="66" t="str">
        <f>IF(P437&gt;MAXCOMPET-1,1,"")</f>
        <v/>
      </c>
    </row>
    <row r="438" spans="1:23">
      <c r="A438" s="100" t="s">
        <v>328</v>
      </c>
      <c r="B438" s="61" t="s">
        <v>171</v>
      </c>
      <c r="C438" s="62" t="s">
        <v>65</v>
      </c>
      <c r="D438" s="63">
        <v>21</v>
      </c>
      <c r="E438" s="63">
        <v>33</v>
      </c>
      <c r="F438" s="63">
        <v>29</v>
      </c>
      <c r="G438" s="63">
        <v>24</v>
      </c>
      <c r="H438" s="63">
        <v>32</v>
      </c>
      <c r="I438" s="63">
        <v>26</v>
      </c>
      <c r="J438" s="63"/>
      <c r="K438" s="63">
        <v>34</v>
      </c>
      <c r="L438" s="63"/>
      <c r="M438" s="63"/>
      <c r="N438" s="63"/>
      <c r="O438" s="64">
        <f>SUM(D438:N438)</f>
        <v>199</v>
      </c>
      <c r="P438" s="65">
        <f>COUNT(D438:N438)</f>
        <v>7</v>
      </c>
      <c r="Q438" s="64">
        <f>IF(P438&lt;9,0,SMALL(D438:N438,1))</f>
        <v>0</v>
      </c>
      <c r="R438" s="64">
        <f>IF(P438&lt;10,0,SMALL(D438:N438,2))</f>
        <v>0</v>
      </c>
      <c r="S438" s="64">
        <f>IF(P438&lt;11,0,SMALL(D438:N438,3))</f>
        <v>0</v>
      </c>
      <c r="T438" s="64">
        <f>IF(P438&lt;12,0,+SMALL(D438:N438,4))</f>
        <v>0</v>
      </c>
      <c r="U438" s="64">
        <f>IF(EXCLUS=4,O438-Q438-R438-S438-T438,IF(EXCLUS=3,O438-Q438-R438-S438,IF(EXCLUS=2,O438-Q438-R438,IF(EXCLUS=1,O438-Q438))))</f>
        <v>199</v>
      </c>
      <c r="V438" s="64">
        <f>+IF(+COUNT(D438:N438)&gt;0,RANK(U438,$U$418:$U$490,0),"")</f>
        <v>21</v>
      </c>
      <c r="W438" s="66" t="str">
        <f>IF(P438&gt;MAXCOMPET-1,1,"")</f>
        <v/>
      </c>
    </row>
    <row r="439" spans="1:23">
      <c r="A439" s="100" t="s">
        <v>329</v>
      </c>
      <c r="B439" s="61" t="s">
        <v>330</v>
      </c>
      <c r="C439" s="62" t="s">
        <v>47</v>
      </c>
      <c r="D439" s="63"/>
      <c r="E439" s="63">
        <v>41</v>
      </c>
      <c r="F439" s="63">
        <v>35</v>
      </c>
      <c r="G439" s="63">
        <v>35</v>
      </c>
      <c r="H439" s="63"/>
      <c r="I439" s="63"/>
      <c r="J439" s="63">
        <v>32</v>
      </c>
      <c r="K439" s="63">
        <v>30</v>
      </c>
      <c r="L439" s="63">
        <v>24</v>
      </c>
      <c r="M439" s="63"/>
      <c r="N439" s="63"/>
      <c r="O439" s="64">
        <f>SUM(D439:N439)</f>
        <v>197</v>
      </c>
      <c r="P439" s="65">
        <f>COUNT(D439:N439)</f>
        <v>6</v>
      </c>
      <c r="Q439" s="64">
        <f>IF(P439&lt;9,0,SMALL(D439:N439,1))</f>
        <v>0</v>
      </c>
      <c r="R439" s="64">
        <f>IF(P439&lt;10,0,SMALL(D439:N439,2))</f>
        <v>0</v>
      </c>
      <c r="S439" s="64">
        <f>IF(P439&lt;11,0,SMALL(D439:N439,3))</f>
        <v>0</v>
      </c>
      <c r="T439" s="64">
        <f>IF(P439&lt;12,0,+SMALL(D439:N439,4))</f>
        <v>0</v>
      </c>
      <c r="U439" s="64">
        <f>IF(EXCLUS=4,O439-Q439-R439-S439-T439,IF(EXCLUS=3,O439-Q439-R439-S439,IF(EXCLUS=2,O439-Q439-R439,IF(EXCLUS=1,O439-Q439))))</f>
        <v>197</v>
      </c>
      <c r="V439" s="64">
        <f>+IF(+COUNT(D439:N439)&gt;0,RANK(U439,$U$418:$U$490,0),"")</f>
        <v>22</v>
      </c>
      <c r="W439" s="66" t="str">
        <f>IF(P439&gt;MAXCOMPET-1,1,"")</f>
        <v/>
      </c>
    </row>
    <row r="440" spans="1:23">
      <c r="A440" s="100" t="s">
        <v>331</v>
      </c>
      <c r="B440" s="61" t="s">
        <v>144</v>
      </c>
      <c r="C440" s="62" t="s">
        <v>60</v>
      </c>
      <c r="D440" s="63"/>
      <c r="E440" s="63">
        <v>31</v>
      </c>
      <c r="F440" s="63">
        <v>16</v>
      </c>
      <c r="G440" s="63">
        <v>37</v>
      </c>
      <c r="H440" s="63">
        <v>30</v>
      </c>
      <c r="I440" s="63"/>
      <c r="J440" s="63">
        <v>28</v>
      </c>
      <c r="K440" s="63"/>
      <c r="L440" s="63">
        <v>29</v>
      </c>
      <c r="M440" s="63"/>
      <c r="N440" s="63"/>
      <c r="O440" s="64">
        <f>SUM(D440:N440)</f>
        <v>171</v>
      </c>
      <c r="P440" s="65">
        <f>COUNT(D440:N440)</f>
        <v>6</v>
      </c>
      <c r="Q440" s="64">
        <f>IF(P440&lt;9,0,SMALL(D440:N440,1))</f>
        <v>0</v>
      </c>
      <c r="R440" s="64">
        <f>IF(P440&lt;10,0,SMALL(D440:N440,2))</f>
        <v>0</v>
      </c>
      <c r="S440" s="64">
        <f>IF(P440&lt;11,0,SMALL(D440:N440,3))</f>
        <v>0</v>
      </c>
      <c r="T440" s="64">
        <f>IF(P440&lt;12,0,+SMALL(D440:N440,4))</f>
        <v>0</v>
      </c>
      <c r="U440" s="64">
        <f>IF(EXCLUS=4,O440-Q440-R440-S440-T440,IF(EXCLUS=3,O440-Q440-R440-S440,IF(EXCLUS=2,O440-Q440-R440,IF(EXCLUS=1,O440-Q440))))</f>
        <v>171</v>
      </c>
      <c r="V440" s="64">
        <f>+IF(+COUNT(D440:N440)&gt;0,RANK(U440,$U$418:$U$490,0),"")</f>
        <v>23</v>
      </c>
      <c r="W440" s="66" t="str">
        <f>IF(P440&gt;MAXCOMPET-1,1,"")</f>
        <v/>
      </c>
    </row>
    <row r="441" spans="1:23">
      <c r="A441" s="100" t="s">
        <v>332</v>
      </c>
      <c r="B441" s="61" t="s">
        <v>333</v>
      </c>
      <c r="C441" s="62" t="s">
        <v>180</v>
      </c>
      <c r="D441" s="63"/>
      <c r="E441" s="63">
        <v>34</v>
      </c>
      <c r="F441" s="63">
        <v>33</v>
      </c>
      <c r="G441" s="63">
        <v>36</v>
      </c>
      <c r="H441" s="63"/>
      <c r="I441" s="63"/>
      <c r="J441" s="63"/>
      <c r="K441" s="63">
        <v>34</v>
      </c>
      <c r="L441" s="63">
        <v>32</v>
      </c>
      <c r="M441" s="63"/>
      <c r="N441" s="63"/>
      <c r="O441" s="64">
        <f>SUM(D441:N441)</f>
        <v>169</v>
      </c>
      <c r="P441" s="65">
        <f>COUNT(D441:N441)</f>
        <v>5</v>
      </c>
      <c r="Q441" s="64">
        <f>IF(P441&lt;9,0,SMALL(D441:N441,1))</f>
        <v>0</v>
      </c>
      <c r="R441" s="64">
        <f>IF(P441&lt;10,0,SMALL(D441:N441,2))</f>
        <v>0</v>
      </c>
      <c r="S441" s="64">
        <f>IF(P441&lt;11,0,SMALL(D441:N441,3))</f>
        <v>0</v>
      </c>
      <c r="T441" s="64">
        <f>IF(P441&lt;12,0,+SMALL(D441:N441,4))</f>
        <v>0</v>
      </c>
      <c r="U441" s="64">
        <f>IF(EXCLUS=4,O441-Q441-R441-S441-T441,IF(EXCLUS=3,O441-Q441-R441-S441,IF(EXCLUS=2,O441-Q441-R441,IF(EXCLUS=1,O441-Q441))))</f>
        <v>169</v>
      </c>
      <c r="V441" s="64">
        <f>+IF(+COUNT(D441:N441)&gt;0,RANK(U441,$U$418:$U$490,0),"")</f>
        <v>24</v>
      </c>
      <c r="W441" s="66" t="str">
        <f>IF(P441&gt;MAXCOMPET-1,1,"")</f>
        <v/>
      </c>
    </row>
    <row r="442" spans="1:23">
      <c r="A442" s="100" t="s">
        <v>334</v>
      </c>
      <c r="B442" s="61" t="s">
        <v>123</v>
      </c>
      <c r="C442" s="62" t="s">
        <v>70</v>
      </c>
      <c r="D442" s="63">
        <v>25</v>
      </c>
      <c r="E442" s="63">
        <v>13</v>
      </c>
      <c r="F442" s="63"/>
      <c r="G442" s="63">
        <v>24</v>
      </c>
      <c r="H442" s="63">
        <v>23</v>
      </c>
      <c r="I442" s="63">
        <v>27</v>
      </c>
      <c r="J442" s="63">
        <v>32</v>
      </c>
      <c r="K442" s="63"/>
      <c r="L442" s="63">
        <v>24</v>
      </c>
      <c r="M442" s="63"/>
      <c r="N442" s="63"/>
      <c r="O442" s="64">
        <f>SUM(D442:N442)</f>
        <v>168</v>
      </c>
      <c r="P442" s="65">
        <f>COUNT(D442:N442)</f>
        <v>7</v>
      </c>
      <c r="Q442" s="64">
        <f>IF(P442&lt;9,0,SMALL(D442:N442,1))</f>
        <v>0</v>
      </c>
      <c r="R442" s="64">
        <f>IF(P442&lt;10,0,SMALL(D442:N442,2))</f>
        <v>0</v>
      </c>
      <c r="S442" s="64">
        <f>IF(P442&lt;11,0,SMALL(D442:N442,3))</f>
        <v>0</v>
      </c>
      <c r="T442" s="64">
        <f>IF(P442&lt;12,0,+SMALL(D442:N442,4))</f>
        <v>0</v>
      </c>
      <c r="U442" s="64">
        <f>IF(EXCLUS=4,O442-Q442-R442-S442-T442,IF(EXCLUS=3,O442-Q442-R442-S442,IF(EXCLUS=2,O442-Q442-R442,IF(EXCLUS=1,O442-Q442))))</f>
        <v>168</v>
      </c>
      <c r="V442" s="64">
        <f>+IF(+COUNT(D442:N442)&gt;0,RANK(U442,$U$418:$U$490,0),"")</f>
        <v>25</v>
      </c>
      <c r="W442" s="66" t="str">
        <f>IF(P442&gt;MAXCOMPET-1,1,"")</f>
        <v/>
      </c>
    </row>
    <row r="443" spans="1:23">
      <c r="A443" s="100" t="s">
        <v>335</v>
      </c>
      <c r="B443" s="61" t="s">
        <v>233</v>
      </c>
      <c r="C443" s="62" t="s">
        <v>60</v>
      </c>
      <c r="D443" s="63">
        <v>24</v>
      </c>
      <c r="E443" s="63"/>
      <c r="F443" s="63">
        <v>29</v>
      </c>
      <c r="G443" s="63"/>
      <c r="H443" s="63">
        <v>21</v>
      </c>
      <c r="I443" s="63">
        <v>24</v>
      </c>
      <c r="J443" s="63">
        <v>33</v>
      </c>
      <c r="K443" s="63"/>
      <c r="L443" s="63">
        <v>30</v>
      </c>
      <c r="M443" s="63"/>
      <c r="N443" s="63"/>
      <c r="O443" s="64">
        <f>SUM(D443:N443)</f>
        <v>161</v>
      </c>
      <c r="P443" s="65">
        <f>COUNT(D443:N443)</f>
        <v>6</v>
      </c>
      <c r="Q443" s="64">
        <f>IF(P443&lt;9,0,SMALL(D443:N443,1))</f>
        <v>0</v>
      </c>
      <c r="R443" s="64">
        <f>IF(P443&lt;10,0,SMALL(D443:N443,2))</f>
        <v>0</v>
      </c>
      <c r="S443" s="64">
        <f>IF(P443&lt;11,0,SMALL(D443:N443,3))</f>
        <v>0</v>
      </c>
      <c r="T443" s="64">
        <f>IF(P443&lt;12,0,+SMALL(D443:N443,4))</f>
        <v>0</v>
      </c>
      <c r="U443" s="64">
        <f>IF(EXCLUS=4,O443-Q443-R443-S443-T443,IF(EXCLUS=3,O443-Q443-R443-S443,IF(EXCLUS=2,O443-Q443-R443,IF(EXCLUS=1,O443-Q443))))</f>
        <v>161</v>
      </c>
      <c r="V443" s="64">
        <f>+IF(+COUNT(D443:N443)&gt;0,RANK(U443,$U$418:$U$490,0),"")</f>
        <v>26</v>
      </c>
      <c r="W443" s="66" t="str">
        <f>IF(P443&gt;MAXCOMPET-1,1,"")</f>
        <v/>
      </c>
    </row>
    <row r="444" spans="1:23">
      <c r="A444" s="100" t="s">
        <v>336</v>
      </c>
      <c r="B444" s="61" t="s">
        <v>130</v>
      </c>
      <c r="C444" s="62" t="s">
        <v>60</v>
      </c>
      <c r="D444" s="63"/>
      <c r="E444" s="63">
        <v>26</v>
      </c>
      <c r="F444" s="63"/>
      <c r="G444" s="63">
        <v>35</v>
      </c>
      <c r="H444" s="63">
        <v>28</v>
      </c>
      <c r="I444" s="63">
        <v>39</v>
      </c>
      <c r="J444" s="63"/>
      <c r="K444" s="63"/>
      <c r="L444" s="63">
        <v>32</v>
      </c>
      <c r="M444" s="63"/>
      <c r="N444" s="63"/>
      <c r="O444" s="64">
        <f>SUM(D444:N444)</f>
        <v>160</v>
      </c>
      <c r="P444" s="65">
        <f>COUNT(D444:N444)</f>
        <v>5</v>
      </c>
      <c r="Q444" s="64">
        <f>IF(P444&lt;9,0,SMALL(D444:N444,1))</f>
        <v>0</v>
      </c>
      <c r="R444" s="64">
        <f>IF(P444&lt;10,0,SMALL(D444:N444,2))</f>
        <v>0</v>
      </c>
      <c r="S444" s="64">
        <f>IF(P444&lt;11,0,SMALL(D444:N444,3))</f>
        <v>0</v>
      </c>
      <c r="T444" s="64">
        <f>IF(P444&lt;12,0,+SMALL(D444:N444,4))</f>
        <v>0</v>
      </c>
      <c r="U444" s="64">
        <f>IF(EXCLUS=4,O444-Q444-R444-S444-T444,IF(EXCLUS=3,O444-Q444-R444-S444,IF(EXCLUS=2,O444-Q444-R444,IF(EXCLUS=1,O444-Q444))))</f>
        <v>160</v>
      </c>
      <c r="V444" s="64">
        <f>+IF(+COUNT(D444:N444)&gt;0,RANK(U444,$U$418:$U$490,0),"")</f>
        <v>27</v>
      </c>
      <c r="W444" s="66" t="str">
        <f>IF(P444&gt;MAXCOMPET-1,1,"")</f>
        <v/>
      </c>
    </row>
    <row r="445" spans="1:23">
      <c r="A445" s="61" t="s">
        <v>337</v>
      </c>
      <c r="B445" s="61" t="s">
        <v>94</v>
      </c>
      <c r="C445" s="62" t="s">
        <v>70</v>
      </c>
      <c r="D445" s="63"/>
      <c r="E445" s="63"/>
      <c r="F445" s="63"/>
      <c r="G445" s="63">
        <v>39</v>
      </c>
      <c r="H445" s="63">
        <v>28</v>
      </c>
      <c r="I445" s="63">
        <v>26</v>
      </c>
      <c r="J445" s="63">
        <v>35</v>
      </c>
      <c r="K445" s="63"/>
      <c r="L445" s="63">
        <v>31</v>
      </c>
      <c r="M445" s="63"/>
      <c r="N445" s="63"/>
      <c r="O445" s="64">
        <f>SUM(D445:N445)</f>
        <v>159</v>
      </c>
      <c r="P445" s="65">
        <f>COUNT(D445:N445)</f>
        <v>5</v>
      </c>
      <c r="Q445" s="64">
        <f>IF(P445&lt;9,0,SMALL(D445:N445,1))</f>
        <v>0</v>
      </c>
      <c r="R445" s="64">
        <f>IF(P445&lt;10,0,SMALL(D445:N445,2))</f>
        <v>0</v>
      </c>
      <c r="S445" s="64">
        <f>IF(P445&lt;11,0,SMALL(D445:N445,3))</f>
        <v>0</v>
      </c>
      <c r="T445" s="64">
        <f>IF(P445&lt;12,0,+SMALL(D445:N445,4))</f>
        <v>0</v>
      </c>
      <c r="U445" s="64">
        <f>IF(EXCLUS=4,O445-Q445-R445-S445-T445,IF(EXCLUS=3,O445-Q445-R445-S445,IF(EXCLUS=2,O445-Q445-R445,IF(EXCLUS=1,O445-Q445))))</f>
        <v>159</v>
      </c>
      <c r="V445" s="64">
        <f>+IF(+COUNT(D445:N445)&gt;0,RANK(U445,$U$418:$U$490,0),"")</f>
        <v>28</v>
      </c>
      <c r="W445" s="66" t="str">
        <f>IF(P445&gt;MAXCOMPET-1,1,"")</f>
        <v/>
      </c>
    </row>
    <row r="446" spans="1:23">
      <c r="A446" s="100" t="s">
        <v>338</v>
      </c>
      <c r="B446" s="61" t="s">
        <v>263</v>
      </c>
      <c r="C446" s="62" t="s">
        <v>168</v>
      </c>
      <c r="D446" s="63">
        <v>26</v>
      </c>
      <c r="E446" s="63"/>
      <c r="F446" s="63"/>
      <c r="G446" s="63">
        <v>37</v>
      </c>
      <c r="H446" s="63"/>
      <c r="I446" s="63">
        <v>28</v>
      </c>
      <c r="J446" s="63"/>
      <c r="K446" s="63">
        <v>30</v>
      </c>
      <c r="L446" s="63">
        <v>33</v>
      </c>
      <c r="M446" s="63"/>
      <c r="N446" s="63"/>
      <c r="O446" s="64">
        <f>SUM(D446:N446)</f>
        <v>154</v>
      </c>
      <c r="P446" s="65">
        <f>COUNT(D446:N446)</f>
        <v>5</v>
      </c>
      <c r="Q446" s="64">
        <f>IF(P446&lt;9,0,SMALL(D446:N446,1))</f>
        <v>0</v>
      </c>
      <c r="R446" s="64">
        <f>IF(P446&lt;10,0,SMALL(D446:N446,2))</f>
        <v>0</v>
      </c>
      <c r="S446" s="64">
        <f>IF(P446&lt;11,0,SMALL(D446:N446,3))</f>
        <v>0</v>
      </c>
      <c r="T446" s="64">
        <f>IF(P446&lt;12,0,+SMALL(D446:N446,4))</f>
        <v>0</v>
      </c>
      <c r="U446" s="64">
        <f>IF(EXCLUS=4,O446-Q446-R446-S446-T446,IF(EXCLUS=3,O446-Q446-R446-S446,IF(EXCLUS=2,O446-Q446-R446,IF(EXCLUS=1,O446-Q446))))</f>
        <v>154</v>
      </c>
      <c r="V446" s="64">
        <f>+IF(+COUNT(D446:N446)&gt;0,RANK(U446,$U$418:$U$490,0),"")</f>
        <v>29</v>
      </c>
      <c r="W446" s="66" t="str">
        <f>IF(P446&gt;MAXCOMPET-1,1,"")</f>
        <v/>
      </c>
    </row>
    <row r="447" spans="1:23">
      <c r="A447" s="100" t="s">
        <v>339</v>
      </c>
      <c r="B447" s="61" t="s">
        <v>106</v>
      </c>
      <c r="C447" s="62" t="s">
        <v>110</v>
      </c>
      <c r="D447" s="63"/>
      <c r="E447" s="63">
        <v>23</v>
      </c>
      <c r="F447" s="63">
        <v>21</v>
      </c>
      <c r="G447" s="63">
        <v>41</v>
      </c>
      <c r="H447" s="63"/>
      <c r="I447" s="63">
        <v>23</v>
      </c>
      <c r="J447" s="63">
        <v>28</v>
      </c>
      <c r="K447" s="63">
        <v>15</v>
      </c>
      <c r="L447" s="63"/>
      <c r="M447" s="63"/>
      <c r="N447" s="63"/>
      <c r="O447" s="64">
        <f>SUM(D447:N447)</f>
        <v>151</v>
      </c>
      <c r="P447" s="65">
        <f>COUNT(D447:N447)</f>
        <v>6</v>
      </c>
      <c r="Q447" s="64">
        <f>IF(P447&lt;9,0,SMALL(D447:N447,1))</f>
        <v>0</v>
      </c>
      <c r="R447" s="64">
        <f>IF(P447&lt;10,0,SMALL(D447:N447,2))</f>
        <v>0</v>
      </c>
      <c r="S447" s="64">
        <f>IF(P447&lt;11,0,SMALL(D447:N447,3))</f>
        <v>0</v>
      </c>
      <c r="T447" s="64">
        <f>IF(P447&lt;12,0,+SMALL(D447:N447,4))</f>
        <v>0</v>
      </c>
      <c r="U447" s="64">
        <f>IF(EXCLUS=4,O447-Q447-R447-S447-T447,IF(EXCLUS=3,O447-Q447-R447-S447,IF(EXCLUS=2,O447-Q447-R447,IF(EXCLUS=1,O447-Q447))))</f>
        <v>151</v>
      </c>
      <c r="V447" s="64">
        <f>+IF(+COUNT(D447:N447)&gt;0,RANK(U447,$U$418:$U$490,0),"")</f>
        <v>30</v>
      </c>
      <c r="W447" s="66" t="str">
        <f>IF(P447&gt;MAXCOMPET-1,1,"")</f>
        <v/>
      </c>
    </row>
    <row r="448" spans="1:23">
      <c r="A448" s="61" t="s">
        <v>340</v>
      </c>
      <c r="B448" s="61" t="s">
        <v>341</v>
      </c>
      <c r="C448" s="62" t="s">
        <v>53</v>
      </c>
      <c r="D448" s="63"/>
      <c r="E448" s="63">
        <v>34</v>
      </c>
      <c r="F448" s="63">
        <v>36</v>
      </c>
      <c r="G448" s="63"/>
      <c r="H448" s="63"/>
      <c r="I448" s="63">
        <v>28</v>
      </c>
      <c r="J448" s="63">
        <v>28</v>
      </c>
      <c r="K448" s="63"/>
      <c r="L448" s="63">
        <v>16</v>
      </c>
      <c r="M448" s="63"/>
      <c r="N448" s="63"/>
      <c r="O448" s="64">
        <f>SUM(D448:N448)</f>
        <v>142</v>
      </c>
      <c r="P448" s="65">
        <f>COUNT(D448:N448)</f>
        <v>5</v>
      </c>
      <c r="Q448" s="64">
        <f>IF(P448&lt;9,0,SMALL(D448:N448,1))</f>
        <v>0</v>
      </c>
      <c r="R448" s="64">
        <f>IF(P448&lt;10,0,SMALL(D448:N448,2))</f>
        <v>0</v>
      </c>
      <c r="S448" s="64">
        <f>IF(P448&lt;11,0,SMALL(D448:N448,3))</f>
        <v>0</v>
      </c>
      <c r="T448" s="64">
        <f>IF(P448&lt;12,0,+SMALL(D448:N448,4))</f>
        <v>0</v>
      </c>
      <c r="U448" s="64">
        <f>IF(EXCLUS=4,O448-Q448-R448-S448-T448,IF(EXCLUS=3,O448-Q448-R448-S448,IF(EXCLUS=2,O448-Q448-R448,IF(EXCLUS=1,O448-Q448))))</f>
        <v>142</v>
      </c>
      <c r="V448" s="64">
        <f>+IF(+COUNT(D448:N448)&gt;0,RANK(U448,$U$418:$U$490,0),"")</f>
        <v>31</v>
      </c>
      <c r="W448" s="66" t="str">
        <f>IF(P448&gt;MAXCOMPET-1,1,"")</f>
        <v/>
      </c>
    </row>
    <row r="449" spans="1:23">
      <c r="A449" s="100" t="s">
        <v>275</v>
      </c>
      <c r="B449" s="61" t="s">
        <v>260</v>
      </c>
      <c r="C449" s="62" t="s">
        <v>70</v>
      </c>
      <c r="D449" s="63">
        <v>23</v>
      </c>
      <c r="E449" s="63"/>
      <c r="F449" s="63">
        <v>28</v>
      </c>
      <c r="G449" s="63">
        <v>33</v>
      </c>
      <c r="H449" s="63">
        <v>33</v>
      </c>
      <c r="I449" s="63"/>
      <c r="J449" s="63"/>
      <c r="K449" s="63"/>
      <c r="L449" s="63">
        <v>24</v>
      </c>
      <c r="M449" s="63"/>
      <c r="N449" s="63"/>
      <c r="O449" s="64">
        <f>SUM(D449:N449)</f>
        <v>141</v>
      </c>
      <c r="P449" s="65">
        <f>COUNT(D449:N449)</f>
        <v>5</v>
      </c>
      <c r="Q449" s="64">
        <f>IF(P449&lt;9,0,SMALL(D449:N449,1))</f>
        <v>0</v>
      </c>
      <c r="R449" s="64">
        <f>IF(P449&lt;10,0,SMALL(D449:N449,2))</f>
        <v>0</v>
      </c>
      <c r="S449" s="64">
        <f>IF(P449&lt;11,0,SMALL(D449:N449,3))</f>
        <v>0</v>
      </c>
      <c r="T449" s="64">
        <f>IF(P449&lt;12,0,+SMALL(D449:N449,4))</f>
        <v>0</v>
      </c>
      <c r="U449" s="64">
        <f>IF(EXCLUS=4,O449-Q449-R449-S449-T449,IF(EXCLUS=3,O449-Q449-R449-S449,IF(EXCLUS=2,O449-Q449-R449,IF(EXCLUS=1,O449-Q449))))</f>
        <v>141</v>
      </c>
      <c r="V449" s="64">
        <f>+IF(+COUNT(D449:N449)&gt;0,RANK(U449,$U$418:$U$490,0),"")</f>
        <v>32</v>
      </c>
      <c r="W449" s="66" t="str">
        <f>IF(P449&gt;MAXCOMPET-1,1,"")</f>
        <v/>
      </c>
    </row>
    <row r="450" spans="1:23">
      <c r="A450" s="100" t="s">
        <v>342</v>
      </c>
      <c r="B450" s="61" t="s">
        <v>94</v>
      </c>
      <c r="C450" s="62" t="s">
        <v>70</v>
      </c>
      <c r="D450" s="63">
        <v>18</v>
      </c>
      <c r="E450" s="63"/>
      <c r="F450" s="63">
        <v>17</v>
      </c>
      <c r="G450" s="63">
        <v>23</v>
      </c>
      <c r="H450" s="63">
        <v>32</v>
      </c>
      <c r="I450" s="63">
        <v>12</v>
      </c>
      <c r="J450" s="63">
        <v>24</v>
      </c>
      <c r="K450" s="63"/>
      <c r="L450" s="63">
        <v>14</v>
      </c>
      <c r="M450" s="63"/>
      <c r="N450" s="63"/>
      <c r="O450" s="64">
        <f>SUM(D450:N450)</f>
        <v>140</v>
      </c>
      <c r="P450" s="65">
        <f>COUNT(D450:N450)</f>
        <v>7</v>
      </c>
      <c r="Q450" s="64">
        <f>IF(P450&lt;9,0,SMALL(D450:N450,1))</f>
        <v>0</v>
      </c>
      <c r="R450" s="64">
        <f>IF(P450&lt;10,0,SMALL(D450:N450,2))</f>
        <v>0</v>
      </c>
      <c r="S450" s="64">
        <f>IF(P450&lt;11,0,SMALL(D450:N450,3))</f>
        <v>0</v>
      </c>
      <c r="T450" s="64">
        <f>IF(P450&lt;12,0,+SMALL(D450:N450,4))</f>
        <v>0</v>
      </c>
      <c r="U450" s="64">
        <f>IF(EXCLUS=4,O450-Q450-R450-S450-T450,IF(EXCLUS=3,O450-Q450-R450-S450,IF(EXCLUS=2,O450-Q450-R450,IF(EXCLUS=1,O450-Q450))))</f>
        <v>140</v>
      </c>
      <c r="V450" s="64">
        <f>+IF(+COUNT(D450:N450)&gt;0,RANK(U450,$U$418:$U$490,0),"")</f>
        <v>33</v>
      </c>
      <c r="W450" s="66" t="str">
        <f>IF(P450&gt;MAXCOMPET-1,1,"")</f>
        <v/>
      </c>
    </row>
    <row r="451" spans="1:23">
      <c r="A451" s="100" t="s">
        <v>343</v>
      </c>
      <c r="B451" s="61" t="s">
        <v>116</v>
      </c>
      <c r="C451" s="62" t="s">
        <v>236</v>
      </c>
      <c r="D451" s="63"/>
      <c r="E451" s="63"/>
      <c r="F451" s="63"/>
      <c r="G451" s="63">
        <v>25</v>
      </c>
      <c r="H451" s="63"/>
      <c r="I451" s="63">
        <v>21</v>
      </c>
      <c r="J451" s="63">
        <v>34</v>
      </c>
      <c r="K451" s="63">
        <v>33</v>
      </c>
      <c r="L451" s="63">
        <v>27</v>
      </c>
      <c r="M451" s="63"/>
      <c r="N451" s="63"/>
      <c r="O451" s="64">
        <f>SUM(D451:N451)</f>
        <v>140</v>
      </c>
      <c r="P451" s="65">
        <f>COUNT(D451:N451)</f>
        <v>5</v>
      </c>
      <c r="Q451" s="64">
        <f>IF(P451&lt;9,0,SMALL(D451:N451,1))</f>
        <v>0</v>
      </c>
      <c r="R451" s="64">
        <f>IF(P451&lt;10,0,SMALL(D451:N451,2))</f>
        <v>0</v>
      </c>
      <c r="S451" s="64">
        <f>IF(P451&lt;11,0,SMALL(D451:N451,3))</f>
        <v>0</v>
      </c>
      <c r="T451" s="64">
        <f>IF(P451&lt;12,0,+SMALL(D451:N451,4))</f>
        <v>0</v>
      </c>
      <c r="U451" s="64">
        <f>IF(EXCLUS=4,O451-Q451-R451-S451-T451,IF(EXCLUS=3,O451-Q451-R451-S451,IF(EXCLUS=2,O451-Q451-R451,IF(EXCLUS=1,O451-Q451))))</f>
        <v>140</v>
      </c>
      <c r="V451" s="64">
        <f>+IF(+COUNT(D451:N451)&gt;0,RANK(U451,$U$418:$U$490,0),"")</f>
        <v>33</v>
      </c>
      <c r="W451" s="66" t="str">
        <f>IF(P451&gt;MAXCOMPET-1,1,"")</f>
        <v/>
      </c>
    </row>
    <row r="452" spans="1:23">
      <c r="A452" s="100" t="s">
        <v>344</v>
      </c>
      <c r="B452" s="61" t="s">
        <v>345</v>
      </c>
      <c r="C452" s="62" t="s">
        <v>60</v>
      </c>
      <c r="D452" s="63"/>
      <c r="E452" s="63"/>
      <c r="F452" s="63">
        <v>36</v>
      </c>
      <c r="G452" s="63">
        <v>33</v>
      </c>
      <c r="H452" s="63">
        <v>26</v>
      </c>
      <c r="I452" s="63">
        <v>24</v>
      </c>
      <c r="J452" s="63"/>
      <c r="K452" s="63"/>
      <c r="L452" s="63">
        <v>19</v>
      </c>
      <c r="M452" s="63"/>
      <c r="N452" s="63"/>
      <c r="O452" s="64">
        <f>SUM(D452:N452)</f>
        <v>138</v>
      </c>
      <c r="P452" s="65">
        <f>COUNT(D452:N452)</f>
        <v>5</v>
      </c>
      <c r="Q452" s="64">
        <f>IF(P452&lt;9,0,SMALL(D452:N452,1))</f>
        <v>0</v>
      </c>
      <c r="R452" s="64">
        <f>IF(P452&lt;10,0,SMALL(D452:N452,2))</f>
        <v>0</v>
      </c>
      <c r="S452" s="64">
        <f>IF(P452&lt;11,0,SMALL(D452:N452,3))</f>
        <v>0</v>
      </c>
      <c r="T452" s="64">
        <f>IF(P452&lt;12,0,+SMALL(D452:N452,4))</f>
        <v>0</v>
      </c>
      <c r="U452" s="64">
        <f>IF(EXCLUS=4,O452-Q452-R452-S452-T452,IF(EXCLUS=3,O452-Q452-R452-S452,IF(EXCLUS=2,O452-Q452-R452,IF(EXCLUS=1,O452-Q452))))</f>
        <v>138</v>
      </c>
      <c r="V452" s="64">
        <f>+IF(+COUNT(D452:N452)&gt;0,RANK(U452,$U$418:$U$490,0),"")</f>
        <v>35</v>
      </c>
      <c r="W452" s="66" t="str">
        <f>IF(P452&gt;MAXCOMPET-1,1,"")</f>
        <v/>
      </c>
    </row>
    <row r="453" spans="1:23">
      <c r="A453" s="100" t="s">
        <v>346</v>
      </c>
      <c r="B453" s="61" t="s">
        <v>218</v>
      </c>
      <c r="C453" s="62" t="s">
        <v>70</v>
      </c>
      <c r="D453" s="63">
        <v>15</v>
      </c>
      <c r="E453" s="63"/>
      <c r="F453" s="63">
        <v>7</v>
      </c>
      <c r="G453" s="63">
        <v>43</v>
      </c>
      <c r="H453" s="63">
        <v>25</v>
      </c>
      <c r="I453" s="63"/>
      <c r="J453" s="63">
        <v>30</v>
      </c>
      <c r="K453" s="63">
        <v>18</v>
      </c>
      <c r="L453" s="63"/>
      <c r="M453" s="63"/>
      <c r="N453" s="63"/>
      <c r="O453" s="64">
        <f>SUM(D453:N453)</f>
        <v>138</v>
      </c>
      <c r="P453" s="65">
        <f>COUNT(D453:N453)</f>
        <v>6</v>
      </c>
      <c r="Q453" s="64">
        <f>IF(P453&lt;9,0,SMALL(D453:N453,1))</f>
        <v>0</v>
      </c>
      <c r="R453" s="64">
        <f>IF(P453&lt;10,0,SMALL(D453:N453,2))</f>
        <v>0</v>
      </c>
      <c r="S453" s="64">
        <f>IF(P453&lt;11,0,SMALL(D453:N453,3))</f>
        <v>0</v>
      </c>
      <c r="T453" s="64">
        <f>IF(P453&lt;12,0,+SMALL(D453:N453,4))</f>
        <v>0</v>
      </c>
      <c r="U453" s="64">
        <f>IF(EXCLUS=4,O453-Q453-R453-S453-T453,IF(EXCLUS=3,O453-Q453-R453-S453,IF(EXCLUS=2,O453-Q453-R453,IF(EXCLUS=1,O453-Q453))))</f>
        <v>138</v>
      </c>
      <c r="V453" s="64">
        <f>+IF(+COUNT(D453:N453)&gt;0,RANK(U453,$U$418:$U$490,0),"")</f>
        <v>35</v>
      </c>
      <c r="W453" s="66" t="str">
        <f>IF(P453&gt;MAXCOMPET-1,1,"")</f>
        <v/>
      </c>
    </row>
    <row r="454" spans="1:23">
      <c r="A454" s="100" t="s">
        <v>347</v>
      </c>
      <c r="B454" s="61" t="s">
        <v>197</v>
      </c>
      <c r="C454" s="62" t="s">
        <v>137</v>
      </c>
      <c r="D454" s="63">
        <v>28</v>
      </c>
      <c r="E454" s="63">
        <v>24</v>
      </c>
      <c r="F454" s="63"/>
      <c r="G454" s="63"/>
      <c r="H454" s="63"/>
      <c r="I454" s="63">
        <v>26</v>
      </c>
      <c r="J454" s="63">
        <v>37</v>
      </c>
      <c r="K454" s="63">
        <v>21</v>
      </c>
      <c r="L454" s="63"/>
      <c r="M454" s="63"/>
      <c r="N454" s="63"/>
      <c r="O454" s="64">
        <f>SUM(D454:N454)</f>
        <v>136</v>
      </c>
      <c r="P454" s="65">
        <f>COUNT(D454:N454)</f>
        <v>5</v>
      </c>
      <c r="Q454" s="64">
        <f>IF(P454&lt;9,0,SMALL(D454:N454,1))</f>
        <v>0</v>
      </c>
      <c r="R454" s="64">
        <f>IF(P454&lt;10,0,SMALL(D454:N454,2))</f>
        <v>0</v>
      </c>
      <c r="S454" s="64">
        <f>IF(P454&lt;11,0,SMALL(D454:N454,3))</f>
        <v>0</v>
      </c>
      <c r="T454" s="64">
        <f>IF(P454&lt;12,0,+SMALL(D454:N454,4))</f>
        <v>0</v>
      </c>
      <c r="U454" s="64">
        <f>IF(EXCLUS=4,O454-Q454-R454-S454-T454,IF(EXCLUS=3,O454-Q454-R454-S454,IF(EXCLUS=2,O454-Q454-R454,IF(EXCLUS=1,O454-Q454))))</f>
        <v>136</v>
      </c>
      <c r="V454" s="64">
        <f>+IF(+COUNT(D454:N454)&gt;0,RANK(U454,$U$418:$U$490,0),"")</f>
        <v>37</v>
      </c>
      <c r="W454" s="66" t="str">
        <f>IF(P454&gt;MAXCOMPET-1,1,"")</f>
        <v/>
      </c>
    </row>
    <row r="455" spans="1:23">
      <c r="A455" s="100" t="s">
        <v>348</v>
      </c>
      <c r="B455" s="61" t="s">
        <v>241</v>
      </c>
      <c r="C455" s="62" t="s">
        <v>42</v>
      </c>
      <c r="D455" s="63">
        <v>24</v>
      </c>
      <c r="E455" s="63"/>
      <c r="F455" s="63">
        <v>25</v>
      </c>
      <c r="G455" s="63">
        <v>33</v>
      </c>
      <c r="H455" s="63"/>
      <c r="I455" s="63">
        <v>22</v>
      </c>
      <c r="J455" s="63">
        <v>24</v>
      </c>
      <c r="K455" s="63"/>
      <c r="L455" s="63"/>
      <c r="M455" s="63"/>
      <c r="N455" s="63"/>
      <c r="O455" s="64">
        <f>SUM(D455:N455)</f>
        <v>128</v>
      </c>
      <c r="P455" s="65">
        <f>COUNT(D455:N455)</f>
        <v>5</v>
      </c>
      <c r="Q455" s="64">
        <f>IF(P455&lt;9,0,SMALL(D455:N455,1))</f>
        <v>0</v>
      </c>
      <c r="R455" s="64">
        <f>IF(P455&lt;10,0,SMALL(D455:N455,2))</f>
        <v>0</v>
      </c>
      <c r="S455" s="64">
        <f>IF(P455&lt;11,0,SMALL(D455:N455,3))</f>
        <v>0</v>
      </c>
      <c r="T455" s="64">
        <f>IF(P455&lt;12,0,+SMALL(D455:N455,4))</f>
        <v>0</v>
      </c>
      <c r="U455" s="64">
        <f>IF(EXCLUS=4,O455-Q455-R455-S455-T455,IF(EXCLUS=3,O455-Q455-R455-S455,IF(EXCLUS=2,O455-Q455-R455,IF(EXCLUS=1,O455-Q455))))</f>
        <v>128</v>
      </c>
      <c r="V455" s="64">
        <f>+IF(+COUNT(D455:N455)&gt;0,RANK(U455,$U$418:$U$490,0),"")</f>
        <v>38</v>
      </c>
      <c r="W455" s="66" t="str">
        <f>IF(P455&gt;MAXCOMPET-1,1,"")</f>
        <v/>
      </c>
    </row>
    <row r="456" spans="1:23">
      <c r="A456" s="100" t="s">
        <v>349</v>
      </c>
      <c r="B456" s="61" t="s">
        <v>87</v>
      </c>
      <c r="C456" s="62" t="s">
        <v>168</v>
      </c>
      <c r="D456" s="63">
        <v>38</v>
      </c>
      <c r="E456" s="63"/>
      <c r="F456" s="63">
        <v>27</v>
      </c>
      <c r="G456" s="63"/>
      <c r="H456" s="63"/>
      <c r="I456" s="63">
        <v>29</v>
      </c>
      <c r="J456" s="63"/>
      <c r="K456" s="63">
        <v>34</v>
      </c>
      <c r="L456" s="63"/>
      <c r="M456" s="63"/>
      <c r="N456" s="63"/>
      <c r="O456" s="64">
        <f>SUM(D456:N456)</f>
        <v>128</v>
      </c>
      <c r="P456" s="65">
        <f>COUNT(D456:N456)</f>
        <v>4</v>
      </c>
      <c r="Q456" s="64">
        <f>IF(P456&lt;9,0,SMALL(D456:N456,1))</f>
        <v>0</v>
      </c>
      <c r="R456" s="64">
        <f>IF(P456&lt;10,0,SMALL(D456:N456,2))</f>
        <v>0</v>
      </c>
      <c r="S456" s="64">
        <f>IF(P456&lt;11,0,SMALL(D456:N456,3))</f>
        <v>0</v>
      </c>
      <c r="T456" s="64">
        <f>IF(P456&lt;12,0,+SMALL(D456:N456,4))</f>
        <v>0</v>
      </c>
      <c r="U456" s="64">
        <f>IF(EXCLUS=4,O456-Q456-R456-S456-T456,IF(EXCLUS=3,O456-Q456-R456-S456,IF(EXCLUS=2,O456-Q456-R456,IF(EXCLUS=1,O456-Q456))))</f>
        <v>128</v>
      </c>
      <c r="V456" s="64">
        <f>+IF(+COUNT(D456:N456)&gt;0,RANK(U456,$U$418:$U$490,0),"")</f>
        <v>38</v>
      </c>
      <c r="W456" s="66" t="str">
        <f>IF(P456&gt;MAXCOMPET-1,1,"")</f>
        <v/>
      </c>
    </row>
    <row r="457" spans="1:23">
      <c r="A457" s="100" t="s">
        <v>350</v>
      </c>
      <c r="B457" s="61" t="s">
        <v>223</v>
      </c>
      <c r="C457" s="62" t="s">
        <v>113</v>
      </c>
      <c r="D457" s="63"/>
      <c r="E457" s="63">
        <v>32</v>
      </c>
      <c r="F457" s="63"/>
      <c r="G457" s="63"/>
      <c r="H457" s="63"/>
      <c r="I457" s="63">
        <v>33</v>
      </c>
      <c r="J457" s="63"/>
      <c r="K457" s="63">
        <v>33</v>
      </c>
      <c r="L457" s="63">
        <v>27</v>
      </c>
      <c r="M457" s="63"/>
      <c r="N457" s="63"/>
      <c r="O457" s="64">
        <f>SUM(D457:N457)</f>
        <v>125</v>
      </c>
      <c r="P457" s="65">
        <f>COUNT(D457:N457)</f>
        <v>4</v>
      </c>
      <c r="Q457" s="64">
        <f>IF(P457&lt;9,0,SMALL(D457:N457,1))</f>
        <v>0</v>
      </c>
      <c r="R457" s="64">
        <f>IF(P457&lt;10,0,SMALL(D457:N457,2))</f>
        <v>0</v>
      </c>
      <c r="S457" s="64">
        <f>IF(P457&lt;11,0,SMALL(D457:N457,3))</f>
        <v>0</v>
      </c>
      <c r="T457" s="64">
        <f>IF(P457&lt;12,0,+SMALL(D457:N457,4))</f>
        <v>0</v>
      </c>
      <c r="U457" s="64">
        <f>IF(EXCLUS=4,O457-Q457-R457-S457-T457,IF(EXCLUS=3,O457-Q457-R457-S457,IF(EXCLUS=2,O457-Q457-R457,IF(EXCLUS=1,O457-Q457))))</f>
        <v>125</v>
      </c>
      <c r="V457" s="64">
        <f>+IF(+COUNT(D457:N457)&gt;0,RANK(U457,$U$418:$U$490,0),"")</f>
        <v>40</v>
      </c>
      <c r="W457" s="66" t="str">
        <f>IF(P457&gt;MAXCOMPET-1,1,"")</f>
        <v/>
      </c>
    </row>
    <row r="458" spans="1:23">
      <c r="A458" s="100" t="s">
        <v>351</v>
      </c>
      <c r="B458" s="61" t="s">
        <v>130</v>
      </c>
      <c r="C458" s="62" t="s">
        <v>70</v>
      </c>
      <c r="D458" s="63">
        <v>33</v>
      </c>
      <c r="E458" s="63"/>
      <c r="F458" s="63">
        <v>21</v>
      </c>
      <c r="G458" s="63">
        <v>30</v>
      </c>
      <c r="H458" s="63">
        <v>35</v>
      </c>
      <c r="I458" s="63"/>
      <c r="J458" s="63"/>
      <c r="K458" s="63"/>
      <c r="L458" s="63"/>
      <c r="M458" s="63"/>
      <c r="N458" s="63"/>
      <c r="O458" s="64">
        <f>SUM(D458:N458)</f>
        <v>119</v>
      </c>
      <c r="P458" s="65">
        <f>COUNT(D458:N458)</f>
        <v>4</v>
      </c>
      <c r="Q458" s="64">
        <f>IF(P458&lt;9,0,SMALL(D458:N458,1))</f>
        <v>0</v>
      </c>
      <c r="R458" s="64">
        <f>IF(P458&lt;10,0,SMALL(D458:N458,2))</f>
        <v>0</v>
      </c>
      <c r="S458" s="64">
        <f>IF(P458&lt;11,0,SMALL(D458:N458,3))</f>
        <v>0</v>
      </c>
      <c r="T458" s="64">
        <f>IF(P458&lt;12,0,+SMALL(D458:N458,4))</f>
        <v>0</v>
      </c>
      <c r="U458" s="64">
        <f>IF(EXCLUS=4,O458-Q458-R458-S458-T458,IF(EXCLUS=3,O458-Q458-R458-S458,IF(EXCLUS=2,O458-Q458-R458,IF(EXCLUS=1,O458-Q458))))</f>
        <v>119</v>
      </c>
      <c r="V458" s="64">
        <f>+IF(+COUNT(D458:N458)&gt;0,RANK(U458,$U$418:$U$490,0),"")</f>
        <v>41</v>
      </c>
      <c r="W458" s="66" t="str">
        <f>IF(P458&gt;MAXCOMPET-1,1,"")</f>
        <v/>
      </c>
    </row>
    <row r="459" spans="1:23">
      <c r="A459" s="100" t="s">
        <v>352</v>
      </c>
      <c r="B459" s="61" t="s">
        <v>333</v>
      </c>
      <c r="C459" s="62" t="s">
        <v>70</v>
      </c>
      <c r="D459" s="63">
        <v>24</v>
      </c>
      <c r="E459" s="63"/>
      <c r="F459" s="63">
        <v>21</v>
      </c>
      <c r="G459" s="63">
        <v>42</v>
      </c>
      <c r="H459" s="63">
        <v>23</v>
      </c>
      <c r="I459" s="63"/>
      <c r="J459" s="63"/>
      <c r="K459" s="63"/>
      <c r="L459" s="63"/>
      <c r="M459" s="63"/>
      <c r="N459" s="63"/>
      <c r="O459" s="64">
        <f>SUM(D459:N459)</f>
        <v>110</v>
      </c>
      <c r="P459" s="65">
        <f>COUNT(D459:N459)</f>
        <v>4</v>
      </c>
      <c r="Q459" s="64">
        <f>IF(P459&lt;9,0,SMALL(D459:N459,1))</f>
        <v>0</v>
      </c>
      <c r="R459" s="64">
        <f>IF(P459&lt;10,0,SMALL(D459:N459,2))</f>
        <v>0</v>
      </c>
      <c r="S459" s="64">
        <f>IF(P459&lt;11,0,SMALL(D459:N459,3))</f>
        <v>0</v>
      </c>
      <c r="T459" s="64">
        <f>IF(P459&lt;12,0,+SMALL(D459:N459,4))</f>
        <v>0</v>
      </c>
      <c r="U459" s="64">
        <f>IF(EXCLUS=4,O459-Q459-R459-S459-T459,IF(EXCLUS=3,O459-Q459-R459-S459,IF(EXCLUS=2,O459-Q459-R459,IF(EXCLUS=1,O459-Q459))))</f>
        <v>110</v>
      </c>
      <c r="V459" s="64">
        <f>+IF(+COUNT(D459:N459)&gt;0,RANK(U459,$U$418:$U$490,0),"")</f>
        <v>42</v>
      </c>
      <c r="W459" s="66" t="str">
        <f>IF(P459&gt;MAXCOMPET-1,1,"")</f>
        <v/>
      </c>
    </row>
    <row r="460" spans="1:23">
      <c r="A460" s="60" t="s">
        <v>353</v>
      </c>
      <c r="B460" s="67" t="s">
        <v>98</v>
      </c>
      <c r="C460" s="62" t="s">
        <v>70</v>
      </c>
      <c r="D460" s="63"/>
      <c r="E460" s="63"/>
      <c r="F460" s="63">
        <v>32</v>
      </c>
      <c r="G460" s="63"/>
      <c r="H460" s="63"/>
      <c r="I460" s="63"/>
      <c r="J460" s="63">
        <v>27</v>
      </c>
      <c r="K460" s="63">
        <v>22</v>
      </c>
      <c r="L460" s="63">
        <v>28</v>
      </c>
      <c r="M460" s="63"/>
      <c r="N460" s="63"/>
      <c r="O460" s="64">
        <f>SUM(D460:N460)</f>
        <v>109</v>
      </c>
      <c r="P460" s="65">
        <f>COUNT(D460:N460)</f>
        <v>4</v>
      </c>
      <c r="Q460" s="64">
        <f>IF(P460&lt;9,0,SMALL(D460:N460,1))</f>
        <v>0</v>
      </c>
      <c r="R460" s="64">
        <f>IF(P460&lt;10,0,SMALL(D460:N460,2))</f>
        <v>0</v>
      </c>
      <c r="S460" s="64">
        <f>IF(P460&lt;11,0,SMALL(D460:N460,3))</f>
        <v>0</v>
      </c>
      <c r="T460" s="64">
        <f>IF(P460&lt;12,0,+SMALL(D460:N460,4))</f>
        <v>0</v>
      </c>
      <c r="U460" s="64">
        <f>IF(EXCLUS=4,O460-Q460-R460-S460-T460,IF(EXCLUS=3,O460-Q460-R460-S460,IF(EXCLUS=2,O460-Q460-R460,IF(EXCLUS=1,O460-Q460))))</f>
        <v>109</v>
      </c>
      <c r="V460" s="64">
        <f>+IF(+COUNT(D460:N460)&gt;0,RANK(U460,$U$418:$U$490,0),"")</f>
        <v>43</v>
      </c>
      <c r="W460" s="66" t="str">
        <f>IF(P460&gt;MAXCOMPET-1,1,"")</f>
        <v/>
      </c>
    </row>
    <row r="461" spans="1:23">
      <c r="A461" s="61" t="s">
        <v>354</v>
      </c>
      <c r="B461" s="61" t="s">
        <v>355</v>
      </c>
      <c r="C461" s="62" t="s">
        <v>65</v>
      </c>
      <c r="D461" s="63">
        <v>28</v>
      </c>
      <c r="E461" s="63"/>
      <c r="F461" s="63"/>
      <c r="G461" s="63"/>
      <c r="H461" s="63"/>
      <c r="I461" s="63">
        <v>42</v>
      </c>
      <c r="J461" s="63"/>
      <c r="K461" s="63">
        <v>28</v>
      </c>
      <c r="L461" s="63"/>
      <c r="M461" s="63"/>
      <c r="N461" s="63"/>
      <c r="O461" s="64">
        <f>SUM(D461:N461)</f>
        <v>98</v>
      </c>
      <c r="P461" s="65">
        <f>COUNT(D461:N461)</f>
        <v>3</v>
      </c>
      <c r="Q461" s="64">
        <f>IF(P461&lt;9,0,SMALL(D461:N461,1))</f>
        <v>0</v>
      </c>
      <c r="R461" s="64">
        <f>IF(P461&lt;10,0,SMALL(D461:N461,2))</f>
        <v>0</v>
      </c>
      <c r="S461" s="64">
        <f>IF(P461&lt;11,0,SMALL(D461:N461,3))</f>
        <v>0</v>
      </c>
      <c r="T461" s="64">
        <f>IF(P461&lt;12,0,+SMALL(D461:N461,4))</f>
        <v>0</v>
      </c>
      <c r="U461" s="64">
        <f>IF(EXCLUS=4,O461-Q461-R461-S461-T461,IF(EXCLUS=3,O461-Q461-R461-S461,IF(EXCLUS=2,O461-Q461-R461,IF(EXCLUS=1,O461-Q461))))</f>
        <v>98</v>
      </c>
      <c r="V461" s="64">
        <f>+IF(+COUNT(D461:N461)&gt;0,RANK(U461,$U$418:$U$490,0),"")</f>
        <v>44</v>
      </c>
      <c r="W461" s="66" t="str">
        <f>IF(P461&gt;MAXCOMPET-1,1,"")</f>
        <v/>
      </c>
    </row>
    <row r="462" spans="1:23">
      <c r="A462" s="100" t="s">
        <v>356</v>
      </c>
      <c r="B462" s="61" t="s">
        <v>241</v>
      </c>
      <c r="C462" s="62" t="s">
        <v>42</v>
      </c>
      <c r="D462" s="63"/>
      <c r="E462" s="63"/>
      <c r="F462" s="63">
        <v>27</v>
      </c>
      <c r="G462" s="63">
        <v>30</v>
      </c>
      <c r="H462" s="63"/>
      <c r="I462" s="63"/>
      <c r="J462" s="63"/>
      <c r="K462" s="63">
        <v>35</v>
      </c>
      <c r="L462" s="63"/>
      <c r="M462" s="63"/>
      <c r="N462" s="63"/>
      <c r="O462" s="64">
        <f>SUM(D462:N462)</f>
        <v>92</v>
      </c>
      <c r="P462" s="65">
        <f>COUNT(D462:N462)</f>
        <v>3</v>
      </c>
      <c r="Q462" s="64">
        <f>IF(P462&lt;9,0,SMALL(D462:N462,1))</f>
        <v>0</v>
      </c>
      <c r="R462" s="64">
        <f>IF(P462&lt;10,0,SMALL(D462:N462,2))</f>
        <v>0</v>
      </c>
      <c r="S462" s="64">
        <f>IF(P462&lt;11,0,SMALL(D462:N462,3))</f>
        <v>0</v>
      </c>
      <c r="T462" s="64">
        <f>IF(P462&lt;12,0,+SMALL(D462:N462,4))</f>
        <v>0</v>
      </c>
      <c r="U462" s="64">
        <f>IF(EXCLUS=4,O462-Q462-R462-S462-T462,IF(EXCLUS=3,O462-Q462-R462-S462,IF(EXCLUS=2,O462-Q462-R462,IF(EXCLUS=1,O462-Q462))))</f>
        <v>92</v>
      </c>
      <c r="V462" s="64">
        <f>+IF(+COUNT(D462:N462)&gt;0,RANK(U462,$U$418:$U$490,0),"")</f>
        <v>45</v>
      </c>
      <c r="W462" s="66" t="str">
        <f>IF(P462&gt;MAXCOMPET-1,1,"")</f>
        <v/>
      </c>
    </row>
    <row r="463" spans="1:23">
      <c r="A463" s="100" t="s">
        <v>357</v>
      </c>
      <c r="B463" s="61" t="s">
        <v>233</v>
      </c>
      <c r="C463" s="62" t="s">
        <v>47</v>
      </c>
      <c r="D463" s="63">
        <v>26</v>
      </c>
      <c r="E463" s="63"/>
      <c r="F463" s="63">
        <v>23</v>
      </c>
      <c r="G463" s="63"/>
      <c r="H463" s="63"/>
      <c r="I463" s="63">
        <v>37</v>
      </c>
      <c r="J463" s="63"/>
      <c r="K463" s="63"/>
      <c r="L463" s="63"/>
      <c r="M463" s="63"/>
      <c r="N463" s="63"/>
      <c r="O463" s="64">
        <f>SUM(D463:N463)</f>
        <v>86</v>
      </c>
      <c r="P463" s="65">
        <f>COUNT(D463:N463)</f>
        <v>3</v>
      </c>
      <c r="Q463" s="64">
        <f>IF(P463&lt;9,0,SMALL(D463:N463,1))</f>
        <v>0</v>
      </c>
      <c r="R463" s="64">
        <f>IF(P463&lt;10,0,SMALL(D463:N463,2))</f>
        <v>0</v>
      </c>
      <c r="S463" s="64">
        <f>IF(P463&lt;11,0,SMALL(D463:N463,3))</f>
        <v>0</v>
      </c>
      <c r="T463" s="64">
        <f>IF(P463&lt;12,0,+SMALL(D463:N463,4))</f>
        <v>0</v>
      </c>
      <c r="U463" s="64">
        <f>IF(EXCLUS=4,O463-Q463-R463-S463-T463,IF(EXCLUS=3,O463-Q463-R463-S463,IF(EXCLUS=2,O463-Q463-R463,IF(EXCLUS=1,O463-Q463))))</f>
        <v>86</v>
      </c>
      <c r="V463" s="64">
        <f>+IF(+COUNT(D463:N463)&gt;0,RANK(U463,$U$418:$U$490,0),"")</f>
        <v>46</v>
      </c>
      <c r="W463" s="66" t="str">
        <f>IF(P463&gt;MAXCOMPET-1,1,"")</f>
        <v/>
      </c>
    </row>
    <row r="464" spans="1:23">
      <c r="A464" s="100" t="s">
        <v>358</v>
      </c>
      <c r="B464" s="61" t="s">
        <v>359</v>
      </c>
      <c r="C464" s="62" t="s">
        <v>70</v>
      </c>
      <c r="D464" s="63">
        <v>27</v>
      </c>
      <c r="E464" s="63">
        <v>27</v>
      </c>
      <c r="F464" s="63"/>
      <c r="G464" s="63"/>
      <c r="H464" s="63"/>
      <c r="I464" s="63"/>
      <c r="J464" s="63"/>
      <c r="K464" s="63">
        <v>32</v>
      </c>
      <c r="L464" s="63"/>
      <c r="M464" s="63"/>
      <c r="N464" s="63"/>
      <c r="O464" s="64">
        <f>SUM(D464:N464)</f>
        <v>86</v>
      </c>
      <c r="P464" s="65">
        <f>COUNT(D464:N464)</f>
        <v>3</v>
      </c>
      <c r="Q464" s="64">
        <f>IF(P464&lt;9,0,SMALL(D464:N464,1))</f>
        <v>0</v>
      </c>
      <c r="R464" s="64">
        <f>IF(P464&lt;10,0,SMALL(D464:N464,2))</f>
        <v>0</v>
      </c>
      <c r="S464" s="64">
        <f>IF(P464&lt;11,0,SMALL(D464:N464,3))</f>
        <v>0</v>
      </c>
      <c r="T464" s="64">
        <f>IF(P464&lt;12,0,+SMALL(D464:N464,4))</f>
        <v>0</v>
      </c>
      <c r="U464" s="64">
        <f>IF(EXCLUS=4,O464-Q464-R464-S464-T464,IF(EXCLUS=3,O464-Q464-R464-S464,IF(EXCLUS=2,O464-Q464-R464,IF(EXCLUS=1,O464-Q464))))</f>
        <v>86</v>
      </c>
      <c r="V464" s="64">
        <f>+IF(+COUNT(D464:N464)&gt;0,RANK(U464,$U$418:$U$490,0),"")</f>
        <v>46</v>
      </c>
      <c r="W464" s="66" t="str">
        <f>IF(P464&gt;MAXCOMPET-1,1,"")</f>
        <v/>
      </c>
    </row>
    <row r="465" spans="1:23">
      <c r="A465" s="61" t="s">
        <v>360</v>
      </c>
      <c r="B465" s="61" t="s">
        <v>218</v>
      </c>
      <c r="C465" s="62" t="s">
        <v>47</v>
      </c>
      <c r="D465" s="63"/>
      <c r="E465" s="63"/>
      <c r="F465" s="63">
        <v>24</v>
      </c>
      <c r="G465" s="63">
        <v>25</v>
      </c>
      <c r="H465" s="63"/>
      <c r="I465" s="63">
        <v>34</v>
      </c>
      <c r="J465" s="63"/>
      <c r="K465" s="63"/>
      <c r="L465" s="63"/>
      <c r="M465" s="63"/>
      <c r="N465" s="63"/>
      <c r="O465" s="64">
        <f>SUM(D465:N465)</f>
        <v>83</v>
      </c>
      <c r="P465" s="65">
        <f>COUNT(D465:N465)</f>
        <v>3</v>
      </c>
      <c r="Q465" s="64">
        <f>IF(P465&lt;9,0,SMALL(D465:N465,1))</f>
        <v>0</v>
      </c>
      <c r="R465" s="64">
        <f>IF(P465&lt;10,0,SMALL(D465:N465,2))</f>
        <v>0</v>
      </c>
      <c r="S465" s="64">
        <f>IF(P465&lt;11,0,SMALL(D465:N465,3))</f>
        <v>0</v>
      </c>
      <c r="T465" s="64">
        <f>IF(P465&lt;12,0,+SMALL(D465:N465,4))</f>
        <v>0</v>
      </c>
      <c r="U465" s="64">
        <f>IF(EXCLUS=4,O465-Q465-R465-S465-T465,IF(EXCLUS=3,O465-Q465-R465-S465,IF(EXCLUS=2,O465-Q465-R465,IF(EXCLUS=1,O465-Q465))))</f>
        <v>83</v>
      </c>
      <c r="V465" s="64">
        <f>+IF(+COUNT(D465:N465)&gt;0,RANK(U465,$U$418:$U$490,0),"")</f>
        <v>48</v>
      </c>
      <c r="W465" s="66" t="str">
        <f>IF(P465&gt;MAXCOMPET-1,1,"")</f>
        <v/>
      </c>
    </row>
    <row r="466" spans="1:23">
      <c r="A466" s="122" t="s">
        <v>361</v>
      </c>
      <c r="B466" s="61" t="s">
        <v>362</v>
      </c>
      <c r="C466" s="62" t="s">
        <v>65</v>
      </c>
      <c r="D466" s="63">
        <v>24</v>
      </c>
      <c r="E466" s="63">
        <v>23</v>
      </c>
      <c r="F466" s="63"/>
      <c r="G466" s="63"/>
      <c r="H466" s="63"/>
      <c r="I466" s="63">
        <v>30</v>
      </c>
      <c r="J466" s="63"/>
      <c r="K466" s="63"/>
      <c r="L466" s="63"/>
      <c r="M466" s="63"/>
      <c r="N466" s="63"/>
      <c r="O466" s="64">
        <f>SUM(D466:N466)</f>
        <v>77</v>
      </c>
      <c r="P466" s="65">
        <f>COUNT(D466:N466)</f>
        <v>3</v>
      </c>
      <c r="Q466" s="64">
        <f>IF(P466&lt;9,0,SMALL(D466:N466,1))</f>
        <v>0</v>
      </c>
      <c r="R466" s="64">
        <f>IF(P466&lt;10,0,SMALL(D466:N466,2))</f>
        <v>0</v>
      </c>
      <c r="S466" s="64">
        <f>IF(P466&lt;11,0,SMALL(D466:N466,3))</f>
        <v>0</v>
      </c>
      <c r="T466" s="64">
        <f>IF(P466&lt;12,0,+SMALL(D466:N466,4))</f>
        <v>0</v>
      </c>
      <c r="U466" s="64">
        <f>IF(EXCLUS=4,O466-Q466-R466-S466-T466,IF(EXCLUS=3,O466-Q466-R466-S466,IF(EXCLUS=2,O466-Q466-R466,IF(EXCLUS=1,O466-Q466))))</f>
        <v>77</v>
      </c>
      <c r="V466" s="64">
        <f>+IF(+COUNT(D466:N466)&gt;0,RANK(U466,$U$418:$U$490,0),"")</f>
        <v>49</v>
      </c>
      <c r="W466" s="66" t="str">
        <f>IF(P466&gt;MAXCOMPET-1,1,"")</f>
        <v/>
      </c>
    </row>
    <row r="467" spans="1:23">
      <c r="A467" s="100" t="s">
        <v>363</v>
      </c>
      <c r="B467" s="61" t="s">
        <v>87</v>
      </c>
      <c r="C467" s="62" t="s">
        <v>286</v>
      </c>
      <c r="D467" s="63"/>
      <c r="E467" s="63"/>
      <c r="F467" s="63">
        <v>25</v>
      </c>
      <c r="G467" s="63"/>
      <c r="H467" s="63">
        <v>0</v>
      </c>
      <c r="I467" s="63">
        <v>16</v>
      </c>
      <c r="J467" s="63"/>
      <c r="K467" s="63">
        <v>27</v>
      </c>
      <c r="L467" s="63"/>
      <c r="M467" s="63"/>
      <c r="N467" s="63"/>
      <c r="O467" s="64">
        <f>SUM(D467:N467)</f>
        <v>68</v>
      </c>
      <c r="P467" s="65">
        <f>COUNT(D467:N467)</f>
        <v>4</v>
      </c>
      <c r="Q467" s="64">
        <f>IF(P467&lt;9,0,SMALL(D467:N467,1))</f>
        <v>0</v>
      </c>
      <c r="R467" s="64">
        <f>IF(P467&lt;10,0,SMALL(D467:N467,2))</f>
        <v>0</v>
      </c>
      <c r="S467" s="64">
        <f>IF(P467&lt;11,0,SMALL(D467:N467,3))</f>
        <v>0</v>
      </c>
      <c r="T467" s="64">
        <f>IF(P467&lt;12,0,+SMALL(D467:N467,4))</f>
        <v>0</v>
      </c>
      <c r="U467" s="64">
        <f>IF(EXCLUS=4,O467-Q467-R467-S467-T467,IF(EXCLUS=3,O467-Q467-R467-S467,IF(EXCLUS=2,O467-Q467-R467,IF(EXCLUS=1,O467-Q467))))</f>
        <v>68</v>
      </c>
      <c r="V467" s="64">
        <f>+IF(+COUNT(D467:N467)&gt;0,RANK(U467,$U$418:$U$490,0),"")</f>
        <v>50</v>
      </c>
      <c r="W467" s="66" t="str">
        <f>IF(P467&gt;MAXCOMPET-1,1,"")</f>
        <v/>
      </c>
    </row>
    <row r="468" spans="1:23">
      <c r="A468" s="100" t="s">
        <v>364</v>
      </c>
      <c r="B468" s="61" t="s">
        <v>365</v>
      </c>
      <c r="C468" s="62" t="s">
        <v>291</v>
      </c>
      <c r="D468" s="63"/>
      <c r="E468" s="63"/>
      <c r="F468" s="63">
        <v>17</v>
      </c>
      <c r="G468" s="63"/>
      <c r="H468" s="63">
        <v>26</v>
      </c>
      <c r="I468" s="63"/>
      <c r="J468" s="63"/>
      <c r="K468" s="63">
        <v>23</v>
      </c>
      <c r="L468" s="63"/>
      <c r="M468" s="63"/>
      <c r="N468" s="63"/>
      <c r="O468" s="64">
        <f>SUM(D468:N468)</f>
        <v>66</v>
      </c>
      <c r="P468" s="65">
        <f>COUNT(D468:N468)</f>
        <v>3</v>
      </c>
      <c r="Q468" s="64">
        <f>IF(P468&lt;9,0,SMALL(D468:N468,1))</f>
        <v>0</v>
      </c>
      <c r="R468" s="64">
        <f>IF(P468&lt;10,0,SMALL(D468:N468,2))</f>
        <v>0</v>
      </c>
      <c r="S468" s="64">
        <f>IF(P468&lt;11,0,SMALL(D468:N468,3))</f>
        <v>0</v>
      </c>
      <c r="T468" s="64">
        <f>IF(P468&lt;12,0,+SMALL(D468:N468,4))</f>
        <v>0</v>
      </c>
      <c r="U468" s="64">
        <f>IF(EXCLUS=4,O468-Q468-R468-S468-T468,IF(EXCLUS=3,O468-Q468-R468-S468,IF(EXCLUS=2,O468-Q468-R468,IF(EXCLUS=1,O468-Q468))))</f>
        <v>66</v>
      </c>
      <c r="V468" s="64">
        <f>+IF(+COUNT(D468:N468)&gt;0,RANK(U468,$U$418:$U$490,0),"")</f>
        <v>51</v>
      </c>
      <c r="W468" s="66" t="str">
        <f>IF(P468&gt;MAXCOMPET-1,1,"")</f>
        <v/>
      </c>
    </row>
    <row r="469" spans="1:23">
      <c r="A469" s="100" t="s">
        <v>366</v>
      </c>
      <c r="B469" s="61" t="s">
        <v>367</v>
      </c>
      <c r="C469" s="62" t="s">
        <v>236</v>
      </c>
      <c r="D469" s="63"/>
      <c r="E469" s="63">
        <v>35</v>
      </c>
      <c r="F469" s="63"/>
      <c r="G469" s="63"/>
      <c r="H469" s="63"/>
      <c r="I469" s="63"/>
      <c r="J469" s="63"/>
      <c r="K469" s="63"/>
      <c r="L469" s="63">
        <v>26</v>
      </c>
      <c r="M469" s="63"/>
      <c r="N469" s="63"/>
      <c r="O469" s="64">
        <f>SUM(D469:N469)</f>
        <v>61</v>
      </c>
      <c r="P469" s="65">
        <f>COUNT(D469:N469)</f>
        <v>2</v>
      </c>
      <c r="Q469" s="64">
        <f>IF(P469&lt;9,0,SMALL(D469:N469,1))</f>
        <v>0</v>
      </c>
      <c r="R469" s="64">
        <f>IF(P469&lt;10,0,SMALL(D469:N469,2))</f>
        <v>0</v>
      </c>
      <c r="S469" s="64">
        <f>IF(P469&lt;11,0,SMALL(D469:N469,3))</f>
        <v>0</v>
      </c>
      <c r="T469" s="64">
        <f>IF(P469&lt;12,0,+SMALL(D469:N469,4))</f>
        <v>0</v>
      </c>
      <c r="U469" s="64">
        <f>IF(EXCLUS=4,O469-Q469-R469-S469-T469,IF(EXCLUS=3,O469-Q469-R469-S469,IF(EXCLUS=2,O469-Q469-R469,IF(EXCLUS=1,O469-Q469))))</f>
        <v>61</v>
      </c>
      <c r="V469" s="64">
        <f>+IF(+COUNT(D469:N469)&gt;0,RANK(U469,$U$418:$U$490,0),"")</f>
        <v>52</v>
      </c>
      <c r="W469" s="66" t="str">
        <f>IF(P469&gt;MAXCOMPET-1,1,"")</f>
        <v/>
      </c>
    </row>
    <row r="470" spans="1:23">
      <c r="A470" s="100" t="s">
        <v>368</v>
      </c>
      <c r="B470" s="61" t="s">
        <v>247</v>
      </c>
      <c r="C470" s="62" t="s">
        <v>75</v>
      </c>
      <c r="D470" s="63"/>
      <c r="E470" s="63"/>
      <c r="F470" s="63">
        <v>13</v>
      </c>
      <c r="G470" s="63"/>
      <c r="H470" s="63"/>
      <c r="I470" s="63">
        <v>20</v>
      </c>
      <c r="J470" s="63"/>
      <c r="K470" s="63">
        <v>22</v>
      </c>
      <c r="L470" s="63">
        <v>0</v>
      </c>
      <c r="M470" s="63"/>
      <c r="N470" s="63"/>
      <c r="O470" s="64">
        <f>SUM(D470:N470)</f>
        <v>55</v>
      </c>
      <c r="P470" s="65">
        <f>COUNT(D470:N470)</f>
        <v>4</v>
      </c>
      <c r="Q470" s="64">
        <f>IF(P470&lt;9,0,SMALL(D470:N470,1))</f>
        <v>0</v>
      </c>
      <c r="R470" s="64">
        <f>IF(P470&lt;10,0,SMALL(D470:N470,2))</f>
        <v>0</v>
      </c>
      <c r="S470" s="64">
        <f>IF(P470&lt;11,0,SMALL(D470:N470,3))</f>
        <v>0</v>
      </c>
      <c r="T470" s="64">
        <f>IF(P470&lt;12,0,+SMALL(D470:N470,4))</f>
        <v>0</v>
      </c>
      <c r="U470" s="64">
        <f>IF(EXCLUS=4,O470-Q470-R470-S470-T470,IF(EXCLUS=3,O470-Q470-R470-S470,IF(EXCLUS=2,O470-Q470-R470,IF(EXCLUS=1,O470-Q470))))</f>
        <v>55</v>
      </c>
      <c r="V470" s="64">
        <f>+IF(+COUNT(D470:N470)&gt;0,RANK(U470,$U$418:$U$490,0),"")</f>
        <v>53</v>
      </c>
      <c r="W470" s="66" t="str">
        <f>IF(P470&gt;MAXCOMPET-1,1,"")</f>
        <v/>
      </c>
    </row>
    <row r="471" spans="1:23">
      <c r="A471" s="100" t="s">
        <v>369</v>
      </c>
      <c r="B471" s="61" t="s">
        <v>241</v>
      </c>
      <c r="C471" s="62" t="s">
        <v>236</v>
      </c>
      <c r="D471" s="63"/>
      <c r="E471" s="63"/>
      <c r="F471" s="63"/>
      <c r="G471" s="63">
        <v>39</v>
      </c>
      <c r="H471" s="63"/>
      <c r="I471" s="63"/>
      <c r="J471" s="63"/>
      <c r="K471" s="63"/>
      <c r="L471" s="63">
        <v>14</v>
      </c>
      <c r="M471" s="63"/>
      <c r="N471" s="63"/>
      <c r="O471" s="64">
        <f>SUM(D471:N471)</f>
        <v>53</v>
      </c>
      <c r="P471" s="65">
        <f>COUNT(D471:N471)</f>
        <v>2</v>
      </c>
      <c r="Q471" s="64">
        <f>IF(P471&lt;9,0,SMALL(D471:N471,1))</f>
        <v>0</v>
      </c>
      <c r="R471" s="64">
        <f>IF(P471&lt;10,0,SMALL(D471:N471,2))</f>
        <v>0</v>
      </c>
      <c r="S471" s="64">
        <f>IF(P471&lt;11,0,SMALL(D471:N471,3))</f>
        <v>0</v>
      </c>
      <c r="T471" s="64">
        <f>IF(P471&lt;12,0,+SMALL(D471:N471,4))</f>
        <v>0</v>
      </c>
      <c r="U471" s="64">
        <f>IF(EXCLUS=4,O471-Q471-R471-S471-T471,IF(EXCLUS=3,O471-Q471-R471-S471,IF(EXCLUS=2,O471-Q471-R471,IF(EXCLUS=1,O471-Q471))))</f>
        <v>53</v>
      </c>
      <c r="V471" s="64">
        <f>+IF(+COUNT(D471:N471)&gt;0,RANK(U471,$U$418:$U$490,0),"")</f>
        <v>54</v>
      </c>
      <c r="W471" s="66" t="str">
        <f>IF(P471&gt;MAXCOMPET-1,1,"")</f>
        <v/>
      </c>
    </row>
    <row r="472" spans="1:23">
      <c r="A472" s="100" t="s">
        <v>370</v>
      </c>
      <c r="B472" s="61" t="s">
        <v>116</v>
      </c>
      <c r="C472" s="62" t="s">
        <v>236</v>
      </c>
      <c r="D472" s="63"/>
      <c r="E472" s="63"/>
      <c r="F472" s="63"/>
      <c r="G472" s="63">
        <v>27</v>
      </c>
      <c r="H472" s="63"/>
      <c r="I472" s="63"/>
      <c r="J472" s="63"/>
      <c r="K472" s="63"/>
      <c r="L472" s="63">
        <v>20</v>
      </c>
      <c r="M472" s="63"/>
      <c r="N472" s="63"/>
      <c r="O472" s="64">
        <f>SUM(D472:N472)</f>
        <v>47</v>
      </c>
      <c r="P472" s="65">
        <f>COUNT(D472:N472)</f>
        <v>2</v>
      </c>
      <c r="Q472" s="64">
        <f>IF(P472&lt;9,0,SMALL(D472:N472,1))</f>
        <v>0</v>
      </c>
      <c r="R472" s="64">
        <f>IF(P472&lt;10,0,SMALL(D472:N472,2))</f>
        <v>0</v>
      </c>
      <c r="S472" s="64">
        <f>IF(P472&lt;11,0,SMALL(D472:N472,3))</f>
        <v>0</v>
      </c>
      <c r="T472" s="64">
        <f>IF(P472&lt;12,0,+SMALL(D472:N472,4))</f>
        <v>0</v>
      </c>
      <c r="U472" s="64">
        <f>IF(EXCLUS=4,O472-Q472-R472-S472-T472,IF(EXCLUS=3,O472-Q472-R472-S472,IF(EXCLUS=2,O472-Q472-R472,IF(EXCLUS=1,O472-Q472))))</f>
        <v>47</v>
      </c>
      <c r="V472" s="64">
        <f>+IF(+COUNT(D472:N472)&gt;0,RANK(U472,$U$418:$U$490,0),"")</f>
        <v>55</v>
      </c>
      <c r="W472" s="66" t="str">
        <f>IF(P472&gt;MAXCOMPET-1,1,"")</f>
        <v/>
      </c>
    </row>
    <row r="473" spans="1:23">
      <c r="A473" s="100" t="s">
        <v>371</v>
      </c>
      <c r="B473" s="61" t="s">
        <v>372</v>
      </c>
      <c r="C473" s="62" t="s">
        <v>42</v>
      </c>
      <c r="D473" s="63"/>
      <c r="E473" s="63"/>
      <c r="F473" s="63"/>
      <c r="G473" s="63"/>
      <c r="H473" s="63"/>
      <c r="I473" s="63"/>
      <c r="J473" s="63"/>
      <c r="K473" s="63">
        <v>27</v>
      </c>
      <c r="L473" s="63"/>
      <c r="M473" s="63"/>
      <c r="N473" s="63"/>
      <c r="O473" s="64">
        <f>SUM(D473:N473)</f>
        <v>27</v>
      </c>
      <c r="P473" s="65">
        <f>COUNT(D473:N473)</f>
        <v>1</v>
      </c>
      <c r="Q473" s="64">
        <f>IF(P473&lt;9,0,SMALL(D473:N473,1))</f>
        <v>0</v>
      </c>
      <c r="R473" s="64">
        <f>IF(P473&lt;10,0,SMALL(D473:N473,2))</f>
        <v>0</v>
      </c>
      <c r="S473" s="64">
        <f>IF(P473&lt;11,0,SMALL(D473:N473,3))</f>
        <v>0</v>
      </c>
      <c r="T473" s="64">
        <f>IF(P473&lt;12,0,+SMALL(D473:N473,4))</f>
        <v>0</v>
      </c>
      <c r="U473" s="64">
        <f>IF(EXCLUS=4,O473-Q473-R473-S473-T473,IF(EXCLUS=3,O473-Q473-R473-S473,IF(EXCLUS=2,O473-Q473-R473,IF(EXCLUS=1,O473-Q473))))</f>
        <v>27</v>
      </c>
      <c r="V473" s="64">
        <f>+IF(+COUNT(D473:N473)&gt;0,RANK(U473,$U$418:$U$490,0),"")</f>
        <v>56</v>
      </c>
      <c r="W473" s="66" t="str">
        <f>IF(P473&gt;MAXCOMPET-1,1,"")</f>
        <v/>
      </c>
    </row>
    <row r="474" spans="1:23">
      <c r="A474" s="100" t="s">
        <v>373</v>
      </c>
      <c r="B474" s="61" t="s">
        <v>324</v>
      </c>
      <c r="C474" s="62" t="s">
        <v>236</v>
      </c>
      <c r="D474" s="63"/>
      <c r="E474" s="63"/>
      <c r="F474" s="63"/>
      <c r="G474" s="63">
        <v>27</v>
      </c>
      <c r="H474" s="63"/>
      <c r="I474" s="63"/>
      <c r="J474" s="63"/>
      <c r="K474" s="63"/>
      <c r="L474" s="63"/>
      <c r="M474" s="63"/>
      <c r="N474" s="63"/>
      <c r="O474" s="64">
        <f>SUM(D474:N474)</f>
        <v>27</v>
      </c>
      <c r="P474" s="65">
        <f>COUNT(D474:N474)</f>
        <v>1</v>
      </c>
      <c r="Q474" s="64">
        <f>IF(P474&lt;9,0,SMALL(D474:N474,1))</f>
        <v>0</v>
      </c>
      <c r="R474" s="64">
        <f>IF(P474&lt;10,0,SMALL(D474:N474,2))</f>
        <v>0</v>
      </c>
      <c r="S474" s="64">
        <f>IF(P474&lt;11,0,SMALL(D474:N474,3))</f>
        <v>0</v>
      </c>
      <c r="T474" s="64">
        <f>IF(P474&lt;12,0,+SMALL(D474:N474,4))</f>
        <v>0</v>
      </c>
      <c r="U474" s="64">
        <f>IF(EXCLUS=4,O474-Q474-R474-S474-T474,IF(EXCLUS=3,O474-Q474-R474-S474,IF(EXCLUS=2,O474-Q474-R474,IF(EXCLUS=1,O474-Q474))))</f>
        <v>27</v>
      </c>
      <c r="V474" s="64">
        <f>+IF(+COUNT(D474:N474)&gt;0,RANK(U474,$U$418:$U$490,0),"")</f>
        <v>56</v>
      </c>
      <c r="W474" s="66" t="str">
        <f>IF(P474&gt;MAXCOMPET-1,1,"")</f>
        <v/>
      </c>
    </row>
    <row r="475" spans="1:23">
      <c r="A475" s="100" t="s">
        <v>374</v>
      </c>
      <c r="B475" s="61" t="s">
        <v>197</v>
      </c>
      <c r="C475" s="62" t="s">
        <v>70</v>
      </c>
      <c r="D475" s="63"/>
      <c r="E475" s="63"/>
      <c r="F475" s="63"/>
      <c r="G475" s="63"/>
      <c r="H475" s="63">
        <v>24</v>
      </c>
      <c r="I475" s="63"/>
      <c r="J475" s="63"/>
      <c r="K475" s="63"/>
      <c r="L475" s="63"/>
      <c r="M475" s="63"/>
      <c r="N475" s="63"/>
      <c r="O475" s="64">
        <f>SUM(D475:N475)</f>
        <v>24</v>
      </c>
      <c r="P475" s="65">
        <f>COUNT(D475:N475)</f>
        <v>1</v>
      </c>
      <c r="Q475" s="64">
        <f>IF(P475&lt;9,0,SMALL(D475:N475,1))</f>
        <v>0</v>
      </c>
      <c r="R475" s="64">
        <f>IF(P475&lt;10,0,SMALL(D475:N475,2))</f>
        <v>0</v>
      </c>
      <c r="S475" s="64">
        <f>IF(P475&lt;11,0,SMALL(D475:N475,3))</f>
        <v>0</v>
      </c>
      <c r="T475" s="64">
        <f>IF(P475&lt;12,0,+SMALL(D475:N475,4))</f>
        <v>0</v>
      </c>
      <c r="U475" s="64">
        <f>IF(EXCLUS=4,O475-Q475-R475-S475-T475,IF(EXCLUS=3,O475-Q475-R475-S475,IF(EXCLUS=2,O475-Q475-R475,IF(EXCLUS=1,O475-Q475))))</f>
        <v>24</v>
      </c>
      <c r="V475" s="64">
        <f>+IF(+COUNT(D475:N475)&gt;0,RANK(U475,$U$418:$U$490,0),"")</f>
        <v>58</v>
      </c>
      <c r="W475" s="66" t="str">
        <f>IF(P475&gt;MAXCOMPET-1,1,"")</f>
        <v/>
      </c>
    </row>
    <row r="476" spans="1:23">
      <c r="A476" s="100" t="s">
        <v>375</v>
      </c>
      <c r="B476" s="61" t="s">
        <v>376</v>
      </c>
      <c r="C476" s="62" t="s">
        <v>65</v>
      </c>
      <c r="D476" s="63"/>
      <c r="E476" s="63"/>
      <c r="F476" s="63">
        <v>19</v>
      </c>
      <c r="G476" s="63"/>
      <c r="H476" s="63"/>
      <c r="I476" s="63"/>
      <c r="J476" s="63"/>
      <c r="K476" s="63"/>
      <c r="L476" s="63"/>
      <c r="M476" s="63"/>
      <c r="N476" s="63"/>
      <c r="O476" s="64">
        <f>SUM(D476:N476)</f>
        <v>19</v>
      </c>
      <c r="P476" s="65">
        <f>COUNT(D476:N476)</f>
        <v>1</v>
      </c>
      <c r="Q476" s="64">
        <f>IF(P476&lt;9,0,SMALL(D476:N476,1))</f>
        <v>0</v>
      </c>
      <c r="R476" s="64">
        <f>IF(P476&lt;10,0,SMALL(D476:N476,2))</f>
        <v>0</v>
      </c>
      <c r="S476" s="64">
        <f>IF(P476&lt;11,0,SMALL(D476:N476,3))</f>
        <v>0</v>
      </c>
      <c r="T476" s="64">
        <f>IF(P476&lt;12,0,+SMALL(D476:N476,4))</f>
        <v>0</v>
      </c>
      <c r="U476" s="64">
        <f>IF(EXCLUS=4,O476-Q476-R476-S476-T476,IF(EXCLUS=3,O476-Q476-R476-S476,IF(EXCLUS=2,O476-Q476-R476,IF(EXCLUS=1,O476-Q476))))</f>
        <v>19</v>
      </c>
      <c r="V476" s="64">
        <f>+IF(+COUNT(D476:N476)&gt;0,RANK(U476,$U$418:$U$490,0),"")</f>
        <v>59</v>
      </c>
      <c r="W476" s="66" t="str">
        <f>IF(P476&gt;MAXCOMPET-1,1,"")</f>
        <v/>
      </c>
    </row>
    <row r="477" spans="1:23">
      <c r="A477" s="100" t="s">
        <v>377</v>
      </c>
      <c r="B477" s="61" t="s">
        <v>98</v>
      </c>
      <c r="C477" s="62" t="s">
        <v>47</v>
      </c>
      <c r="D477" s="63"/>
      <c r="E477" s="63"/>
      <c r="F477" s="63"/>
      <c r="G477" s="63"/>
      <c r="H477" s="63"/>
      <c r="I477" s="63">
        <v>16</v>
      </c>
      <c r="J477" s="63"/>
      <c r="K477" s="63"/>
      <c r="L477" s="63"/>
      <c r="M477" s="63"/>
      <c r="N477" s="63"/>
      <c r="O477" s="64">
        <f>SUM(D477:N477)</f>
        <v>16</v>
      </c>
      <c r="P477" s="65">
        <f>COUNT(D477:N477)</f>
        <v>1</v>
      </c>
      <c r="Q477" s="64">
        <f>IF(P477&lt;9,0,SMALL(D477:N477,1))</f>
        <v>0</v>
      </c>
      <c r="R477" s="64">
        <f>IF(P477&lt;10,0,SMALL(D477:N477,2))</f>
        <v>0</v>
      </c>
      <c r="S477" s="64">
        <f>IF(P477&lt;11,0,SMALL(D477:N477,3))</f>
        <v>0</v>
      </c>
      <c r="T477" s="64">
        <f>IF(P477&lt;12,0,+SMALL(D477:N477,4))</f>
        <v>0</v>
      </c>
      <c r="U477" s="64">
        <f>IF(EXCLUS=4,O477-Q477-R477-S477-T477,IF(EXCLUS=3,O477-Q477-R477-S477,IF(EXCLUS=2,O477-Q477-R477,IF(EXCLUS=1,O477-Q477))))</f>
        <v>16</v>
      </c>
      <c r="V477" s="64">
        <f>+IF(+COUNT(D477:N477)&gt;0,RANK(U477,$U$418:$U$490,0),"")</f>
        <v>60</v>
      </c>
      <c r="W477" s="66" t="str">
        <f>IF(P477&gt;MAXCOMPET-1,1,"")</f>
        <v/>
      </c>
    </row>
    <row r="478" spans="1:23">
      <c r="A478" s="60" t="s">
        <v>378</v>
      </c>
      <c r="B478" s="67" t="s">
        <v>187</v>
      </c>
      <c r="C478" s="68" t="s">
        <v>180</v>
      </c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4">
        <f>SUM(D478:N478)</f>
        <v>0</v>
      </c>
      <c r="P478" s="65">
        <f>COUNT(D478:N478)</f>
        <v>0</v>
      </c>
      <c r="Q478" s="64">
        <f>IF(P478&lt;9,0,SMALL(D478:N478,1))</f>
        <v>0</v>
      </c>
      <c r="R478" s="64">
        <f>IF(P478&lt;10,0,SMALL(D478:N478,2))</f>
        <v>0</v>
      </c>
      <c r="S478" s="64">
        <f>IF(P478&lt;11,0,SMALL(D478:N478,3))</f>
        <v>0</v>
      </c>
      <c r="T478" s="64">
        <f>IF(P478&lt;12,0,+SMALL(D478:N478,4))</f>
        <v>0</v>
      </c>
      <c r="U478" s="64">
        <f>IF(EXCLUS=4,O478-Q478-R478-S478-T478,IF(EXCLUS=3,O478-Q478-R478-S478,IF(EXCLUS=2,O478-Q478-R478,IF(EXCLUS=1,O478-Q478))))</f>
        <v>0</v>
      </c>
      <c r="V478" s="64" t="str">
        <f>+IF(+COUNT(D478:N478)&gt;0,RANK(U478,$U$418:$U$490,0),"")</f>
        <v/>
      </c>
      <c r="W478" s="66" t="str">
        <f>IF(P478&gt;MAXCOMPET-1,1,"")</f>
        <v/>
      </c>
    </row>
    <row r="479" spans="1:23">
      <c r="A479" s="100" t="s">
        <v>379</v>
      </c>
      <c r="B479" s="61" t="s">
        <v>106</v>
      </c>
      <c r="C479" s="62" t="s">
        <v>113</v>
      </c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4">
        <f>SUM(D479:N479)</f>
        <v>0</v>
      </c>
      <c r="P479" s="65">
        <f>COUNT(D479:N479)</f>
        <v>0</v>
      </c>
      <c r="Q479" s="64">
        <f>IF(P479&lt;9,0,SMALL(D479:N479,1))</f>
        <v>0</v>
      </c>
      <c r="R479" s="64">
        <f>IF(P479&lt;10,0,SMALL(D479:N479,2))</f>
        <v>0</v>
      </c>
      <c r="S479" s="64">
        <f>IF(P479&lt;11,0,SMALL(D479:N479,3))</f>
        <v>0</v>
      </c>
      <c r="T479" s="64">
        <f>IF(P479&lt;12,0,+SMALL(D479:N479,4))</f>
        <v>0</v>
      </c>
      <c r="U479" s="64">
        <f>IF(EXCLUS=4,O479-Q479-R479-S479-T479,IF(EXCLUS=3,O479-Q479-R479-S479,IF(EXCLUS=2,O479-Q479-R479,IF(EXCLUS=1,O479-Q479))))</f>
        <v>0</v>
      </c>
      <c r="V479" s="64" t="str">
        <f>+IF(+COUNT(D479:N479)&gt;0,RANK(U479,$U$418:$U$490,0),"")</f>
        <v/>
      </c>
      <c r="W479" s="66" t="str">
        <f>IF(P479&gt;MAXCOMPET-1,1,"")</f>
        <v/>
      </c>
    </row>
    <row r="480" spans="1:23">
      <c r="A480" s="60" t="s">
        <v>299</v>
      </c>
      <c r="B480" s="67" t="s">
        <v>380</v>
      </c>
      <c r="C480" s="62" t="s">
        <v>47</v>
      </c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4">
        <f>SUM(D480:N480)</f>
        <v>0</v>
      </c>
      <c r="P480" s="65">
        <f>COUNT(D480:N480)</f>
        <v>0</v>
      </c>
      <c r="Q480" s="64">
        <f>IF(P480&lt;9,0,SMALL(D480:N480,1))</f>
        <v>0</v>
      </c>
      <c r="R480" s="64">
        <f>IF(P480&lt;10,0,SMALL(D480:N480,2))</f>
        <v>0</v>
      </c>
      <c r="S480" s="64">
        <f>IF(P480&lt;11,0,SMALL(D480:N480,3))</f>
        <v>0</v>
      </c>
      <c r="T480" s="64">
        <f>IF(P480&lt;12,0,+SMALL(D480:N480,4))</f>
        <v>0</v>
      </c>
      <c r="U480" s="64">
        <f>IF(EXCLUS=4,O480-Q480-R480-S480-T480,IF(EXCLUS=3,O480-Q480-R480-S480,IF(EXCLUS=2,O480-Q480-R480,IF(EXCLUS=1,O480-Q480))))</f>
        <v>0</v>
      </c>
      <c r="V480" s="64" t="str">
        <f>+IF(+COUNT(D480:N480)&gt;0,RANK(U480,$U$418:$U$490,0),"")</f>
        <v/>
      </c>
      <c r="W480" s="66" t="str">
        <f>IF(P480&gt;MAXCOMPET-1,1,"")</f>
        <v/>
      </c>
    </row>
    <row r="481" spans="1:23">
      <c r="A481" s="100" t="s">
        <v>381</v>
      </c>
      <c r="B481" s="61" t="s">
        <v>201</v>
      </c>
      <c r="C481" s="62" t="s">
        <v>137</v>
      </c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4">
        <f>SUM(D481:N481)</f>
        <v>0</v>
      </c>
      <c r="P481" s="65">
        <f>COUNT(D481:N481)</f>
        <v>0</v>
      </c>
      <c r="Q481" s="64">
        <f>IF(P481&lt;9,0,SMALL(D481:N481,1))</f>
        <v>0</v>
      </c>
      <c r="R481" s="64">
        <f>IF(P481&lt;10,0,SMALL(D481:N481,2))</f>
        <v>0</v>
      </c>
      <c r="S481" s="64">
        <f>IF(P481&lt;11,0,SMALL(D481:N481,3))</f>
        <v>0</v>
      </c>
      <c r="T481" s="64">
        <f>IF(P481&lt;12,0,+SMALL(D481:N481,4))</f>
        <v>0</v>
      </c>
      <c r="U481" s="64">
        <f>IF(EXCLUS=4,O481-Q481-R481-S481-T481,IF(EXCLUS=3,O481-Q481-R481-S481,IF(EXCLUS=2,O481-Q481-R481,IF(EXCLUS=1,O481-Q481))))</f>
        <v>0</v>
      </c>
      <c r="V481" s="64" t="str">
        <f>+IF(+COUNT(D481:N481)&gt;0,RANK(U481,$U$418:$U$490,0),"")</f>
        <v/>
      </c>
      <c r="W481" s="66" t="str">
        <f>IF(P481&gt;MAXCOMPET-1,1,"")</f>
        <v/>
      </c>
    </row>
    <row r="482" spans="1:23">
      <c r="A482" s="100" t="s">
        <v>382</v>
      </c>
      <c r="B482" s="61" t="s">
        <v>106</v>
      </c>
      <c r="C482" s="62" t="s">
        <v>168</v>
      </c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4">
        <f>SUM(D482:N482)</f>
        <v>0</v>
      </c>
      <c r="P482" s="65">
        <f>COUNT(D482:N482)</f>
        <v>0</v>
      </c>
      <c r="Q482" s="64">
        <f>IF(P482&lt;9,0,SMALL(D482:N482,1))</f>
        <v>0</v>
      </c>
      <c r="R482" s="64">
        <f>IF(P482&lt;10,0,SMALL(D482:N482,2))</f>
        <v>0</v>
      </c>
      <c r="S482" s="64">
        <f>IF(P482&lt;11,0,SMALL(D482:N482,3))</f>
        <v>0</v>
      </c>
      <c r="T482" s="64">
        <f>IF(P482&lt;12,0,+SMALL(D482:N482,4))</f>
        <v>0</v>
      </c>
      <c r="U482" s="64">
        <f>IF(EXCLUS=4,O482-Q482-R482-S482-T482,IF(EXCLUS=3,O482-Q482-R482-S482,IF(EXCLUS=2,O482-Q482-R482,IF(EXCLUS=1,O482-Q482))))</f>
        <v>0</v>
      </c>
      <c r="V482" s="64" t="str">
        <f>+IF(+COUNT(D482:N482)&gt;0,RANK(U482,$U$418:$U$490,0),"")</f>
        <v/>
      </c>
      <c r="W482" s="66" t="str">
        <f>IF(P482&gt;MAXCOMPET-1,1,"")</f>
        <v/>
      </c>
    </row>
    <row r="483" spans="1:23">
      <c r="A483" s="100" t="s">
        <v>383</v>
      </c>
      <c r="B483" s="61" t="s">
        <v>98</v>
      </c>
      <c r="C483" s="62" t="s">
        <v>60</v>
      </c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4">
        <f>SUM(D483:N483)</f>
        <v>0</v>
      </c>
      <c r="P483" s="65">
        <f>COUNT(D483:N483)</f>
        <v>0</v>
      </c>
      <c r="Q483" s="64">
        <f>IF(P483&lt;9,0,SMALL(D483:N483,1))</f>
        <v>0</v>
      </c>
      <c r="R483" s="64">
        <f>IF(P483&lt;10,0,SMALL(D483:N483,2))</f>
        <v>0</v>
      </c>
      <c r="S483" s="64">
        <f>IF(P483&lt;11,0,SMALL(D483:N483,3))</f>
        <v>0</v>
      </c>
      <c r="T483" s="64">
        <f>IF(P483&lt;12,0,+SMALL(D483:N483,4))</f>
        <v>0</v>
      </c>
      <c r="U483" s="64">
        <f>IF(EXCLUS=4,O483-Q483-R483-S483-T483,IF(EXCLUS=3,O483-Q483-R483-S483,IF(EXCLUS=2,O483-Q483-R483,IF(EXCLUS=1,O483-Q483))))</f>
        <v>0</v>
      </c>
      <c r="V483" s="64" t="str">
        <f>+IF(+COUNT(D483:N483)&gt;0,RANK(U483,$U$418:$U$490,0),"")</f>
        <v/>
      </c>
      <c r="W483" s="66" t="str">
        <f>IF(P483&gt;MAXCOMPET-1,1,"")</f>
        <v/>
      </c>
    </row>
    <row r="484" spans="1:23">
      <c r="A484" s="100"/>
      <c r="B484" s="61"/>
      <c r="C484" s="62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4">
        <f>SUM(D484:N484)</f>
        <v>0</v>
      </c>
      <c r="P484" s="65">
        <f>COUNT(D484:N484)</f>
        <v>0</v>
      </c>
      <c r="Q484" s="64">
        <f>IF(P484&lt;9,0,SMALL(D484:N484,1))</f>
        <v>0</v>
      </c>
      <c r="R484" s="64">
        <f>IF(P484&lt;10,0,SMALL(D484:N484,2))</f>
        <v>0</v>
      </c>
      <c r="S484" s="64">
        <f>IF(P484&lt;11,0,SMALL(D484:N484,3))</f>
        <v>0</v>
      </c>
      <c r="T484" s="64">
        <f>IF(P484&lt;12,0,+SMALL(D484:N484,4))</f>
        <v>0</v>
      </c>
      <c r="U484" s="64">
        <f>IF(EXCLUS=4,O484-Q484-R484-S484-T484,IF(EXCLUS=3,O484-Q484-R484-S484,IF(EXCLUS=2,O484-Q484-R484,IF(EXCLUS=1,O484-Q484))))</f>
        <v>0</v>
      </c>
      <c r="V484" s="64" t="str">
        <f>+IF(+COUNT(D484:N484)&gt;0,RANK(U484,$U$418:$U$490,0),"")</f>
        <v/>
      </c>
      <c r="W484" s="66" t="str">
        <f>IF(P484&gt;MAXCOMPET-1,1,"")</f>
        <v/>
      </c>
    </row>
    <row r="485" spans="1:23">
      <c r="A485" s="100"/>
      <c r="B485" s="61"/>
      <c r="C485" s="62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4">
        <f>SUM(D485:N485)</f>
        <v>0</v>
      </c>
      <c r="P485" s="65">
        <f>COUNT(D485:N485)</f>
        <v>0</v>
      </c>
      <c r="Q485" s="64">
        <f>IF(P485&lt;9,0,SMALL(D485:N485,1))</f>
        <v>0</v>
      </c>
      <c r="R485" s="64">
        <f>IF(P485&lt;10,0,SMALL(D485:N485,2))</f>
        <v>0</v>
      </c>
      <c r="S485" s="64">
        <f>IF(P485&lt;11,0,SMALL(D485:N485,3))</f>
        <v>0</v>
      </c>
      <c r="T485" s="64">
        <f>IF(P485&lt;12,0,+SMALL(D485:N485,4))</f>
        <v>0</v>
      </c>
      <c r="U485" s="64">
        <f>IF(EXCLUS=4,O485-Q485-R485-S485-T485,IF(EXCLUS=3,O485-Q485-R485-S485,IF(EXCLUS=2,O485-Q485-R485,IF(EXCLUS=1,O485-Q485))))</f>
        <v>0</v>
      </c>
      <c r="V485" s="64" t="str">
        <f>+IF(+COUNT(D485:N485)&gt;0,RANK(U485,$U$418:$U$490,0),"")</f>
        <v/>
      </c>
      <c r="W485" s="66" t="str">
        <f>IF(P485&gt;MAXCOMPET-1,1,"")</f>
        <v/>
      </c>
    </row>
    <row r="486" spans="1:23">
      <c r="A486" s="100"/>
      <c r="B486" s="61"/>
      <c r="C486" s="62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4">
        <f>SUM(D486:N486)</f>
        <v>0</v>
      </c>
      <c r="P486" s="65">
        <f>COUNT(D486:N486)</f>
        <v>0</v>
      </c>
      <c r="Q486" s="64">
        <f>IF(P486&lt;9,0,SMALL(D486:N486,1))</f>
        <v>0</v>
      </c>
      <c r="R486" s="64">
        <f>IF(P486&lt;10,0,SMALL(D486:N486,2))</f>
        <v>0</v>
      </c>
      <c r="S486" s="64">
        <f>IF(P486&lt;11,0,SMALL(D486:N486,3))</f>
        <v>0</v>
      </c>
      <c r="T486" s="64">
        <f>IF(P486&lt;12,0,+SMALL(D486:N486,4))</f>
        <v>0</v>
      </c>
      <c r="U486" s="64">
        <f>IF(EXCLUS=4,O486-Q486-R486-S486-T486,IF(EXCLUS=3,O486-Q486-R486-S486,IF(EXCLUS=2,O486-Q486-R486,IF(EXCLUS=1,O486-Q486))))</f>
        <v>0</v>
      </c>
      <c r="V486" s="64" t="str">
        <f>+IF(+COUNT(D486:N486)&gt;0,RANK(U486,$U$418:$U$490,0),"")</f>
        <v/>
      </c>
      <c r="W486" s="66" t="str">
        <f>IF(P486&gt;MAXCOMPET-1,1,"")</f>
        <v/>
      </c>
    </row>
    <row r="487" spans="1:23">
      <c r="A487" s="100"/>
      <c r="B487" s="61"/>
      <c r="C487" s="62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4">
        <f>SUM(D487:N487)</f>
        <v>0</v>
      </c>
      <c r="P487" s="65">
        <f>COUNT(D487:N487)</f>
        <v>0</v>
      </c>
      <c r="Q487" s="64">
        <f>IF(P487&lt;9,0,SMALL(D487:N487,1))</f>
        <v>0</v>
      </c>
      <c r="R487" s="64">
        <f>IF(P487&lt;10,0,SMALL(D487:N487,2))</f>
        <v>0</v>
      </c>
      <c r="S487" s="64">
        <f>IF(P487&lt;11,0,SMALL(D487:N487,3))</f>
        <v>0</v>
      </c>
      <c r="T487" s="64">
        <f>IF(P487&lt;12,0,+SMALL(D487:N487,4))</f>
        <v>0</v>
      </c>
      <c r="U487" s="64">
        <f>IF(EXCLUS=4,O487-Q487-R487-S487-T487,IF(EXCLUS=3,O487-Q487-R487-S487,IF(EXCLUS=2,O487-Q487-R487,IF(EXCLUS=1,O487-Q487))))</f>
        <v>0</v>
      </c>
      <c r="V487" s="64" t="str">
        <f>+IF(+COUNT(D487:N487)&gt;0,RANK(U487,$U$418:$U$490,0),"")</f>
        <v/>
      </c>
      <c r="W487" s="66" t="str">
        <f>IF(P487&gt;MAXCOMPET-1,1,"")</f>
        <v/>
      </c>
    </row>
    <row r="488" spans="1:23">
      <c r="A488" s="100"/>
      <c r="B488" s="61"/>
      <c r="C488" s="62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4">
        <f>SUM(D488:N488)</f>
        <v>0</v>
      </c>
      <c r="P488" s="65">
        <f>COUNT(D488:N488)</f>
        <v>0</v>
      </c>
      <c r="Q488" s="64">
        <f>IF(P488&lt;9,0,SMALL(D488:N488,1))</f>
        <v>0</v>
      </c>
      <c r="R488" s="64">
        <f>IF(P488&lt;10,0,SMALL(D488:N488,2))</f>
        <v>0</v>
      </c>
      <c r="S488" s="64">
        <f>IF(P488&lt;11,0,SMALL(D488:N488,3))</f>
        <v>0</v>
      </c>
      <c r="T488" s="64">
        <f>IF(P488&lt;12,0,+SMALL(D488:N488,4))</f>
        <v>0</v>
      </c>
      <c r="U488" s="64">
        <f>IF(EXCLUS=4,O488-Q488-R488-S488-T488,IF(EXCLUS=3,O488-Q488-R488-S488,IF(EXCLUS=2,O488-Q488-R488,IF(EXCLUS=1,O488-Q488))))</f>
        <v>0</v>
      </c>
      <c r="V488" s="64" t="str">
        <f>+IF(+COUNT(D488:N488)&gt;0,RANK(U488,$U$418:$U$490,0),"")</f>
        <v/>
      </c>
      <c r="W488" s="66" t="str">
        <f>IF(P488&gt;MAXCOMPET-1,1,"")</f>
        <v/>
      </c>
    </row>
    <row r="489" spans="1:23">
      <c r="A489" s="100"/>
      <c r="B489" s="61"/>
      <c r="C489" s="62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4">
        <f>SUM(D489:N489)</f>
        <v>0</v>
      </c>
      <c r="P489" s="65">
        <f>COUNT(D489:N489)</f>
        <v>0</v>
      </c>
      <c r="Q489" s="64">
        <f>IF(P489&lt;9,0,SMALL(D489:N489,1))</f>
        <v>0</v>
      </c>
      <c r="R489" s="64">
        <f>IF(P489&lt;10,0,SMALL(D489:N489,2))</f>
        <v>0</v>
      </c>
      <c r="S489" s="64">
        <f>IF(P489&lt;11,0,SMALL(D489:N489,3))</f>
        <v>0</v>
      </c>
      <c r="T489" s="64">
        <f>IF(P489&lt;12,0,+SMALL(D489:N489,4))</f>
        <v>0</v>
      </c>
      <c r="U489" s="64">
        <f>IF(EXCLUS=4,O489-Q489-R489-S489-T489,IF(EXCLUS=3,O489-Q489-R489-S489,IF(EXCLUS=2,O489-Q489-R489,IF(EXCLUS=1,O489-Q489))))</f>
        <v>0</v>
      </c>
      <c r="V489" s="64" t="str">
        <f>+IF(+COUNT(D489:N489)&gt;0,RANK(U489,$U$418:$U$490,0),"")</f>
        <v/>
      </c>
      <c r="W489" s="66" t="str">
        <f>IF(P489&gt;MAXCOMPET-1,1,"")</f>
        <v/>
      </c>
    </row>
    <row r="490" spans="1:23">
      <c r="A490" s="101"/>
      <c r="B490" s="101"/>
      <c r="C490" s="102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4"/>
      <c r="P490" s="65"/>
      <c r="Q490" s="64"/>
      <c r="R490" s="64"/>
      <c r="S490" s="64"/>
      <c r="T490" s="64"/>
      <c r="U490" s="64"/>
      <c r="V490" s="64"/>
      <c r="W490" s="66"/>
    </row>
    <row r="491" spans="1:23" ht="15.75">
      <c r="A491" s="72">
        <f>COUNTIF($A$418:$A$490,"&gt;&lt;")</f>
        <v>66</v>
      </c>
      <c r="B491" s="72">
        <f>COUNTIF($B$418:$B$490,"&gt;&lt;")</f>
        <v>66</v>
      </c>
      <c r="C491" s="72">
        <f>COUNTIF($C$418:$C$490,"&gt;&lt;")</f>
        <v>66</v>
      </c>
      <c r="D491" s="72">
        <f t="shared" ref="D491:N491" si="15">COUNTIF(D$418:D$490,"=0")+COUNTIF(D$418:D$490,"&gt;0")</f>
        <v>35</v>
      </c>
      <c r="E491" s="72">
        <f t="shared" si="15"/>
        <v>33</v>
      </c>
      <c r="F491" s="72">
        <f t="shared" si="15"/>
        <v>40</v>
      </c>
      <c r="G491" s="72">
        <f t="shared" si="15"/>
        <v>41</v>
      </c>
      <c r="H491" s="72">
        <f t="shared" si="15"/>
        <v>29</v>
      </c>
      <c r="I491" s="72">
        <f t="shared" si="15"/>
        <v>40</v>
      </c>
      <c r="J491" s="72">
        <f t="shared" si="15"/>
        <v>33</v>
      </c>
      <c r="K491" s="72">
        <f t="shared" si="15"/>
        <v>34</v>
      </c>
      <c r="L491" s="72">
        <f t="shared" si="15"/>
        <v>35</v>
      </c>
      <c r="M491" s="72">
        <f t="shared" si="15"/>
        <v>0</v>
      </c>
      <c r="N491" s="72">
        <f t="shared" si="15"/>
        <v>0</v>
      </c>
      <c r="O491" s="69"/>
      <c r="P491" s="69"/>
      <c r="Q491" s="69"/>
      <c r="R491" s="69"/>
      <c r="S491" s="69"/>
      <c r="T491" s="69"/>
      <c r="U491" s="69"/>
      <c r="V491" s="116" t="s">
        <v>10</v>
      </c>
      <c r="W491" s="66"/>
    </row>
    <row r="492" spans="1:23" ht="18">
      <c r="A492" s="74"/>
      <c r="B492" s="75"/>
      <c r="C492" s="76"/>
      <c r="D492" s="77">
        <f t="shared" ref="D492:N492" si="16">IF(D491&gt;0,D491/$A491,0)</f>
        <v>0.53030303030303028</v>
      </c>
      <c r="E492" s="77">
        <f t="shared" si="16"/>
        <v>0.5</v>
      </c>
      <c r="F492" s="77">
        <f t="shared" si="16"/>
        <v>0.60606060606060608</v>
      </c>
      <c r="G492" s="77">
        <f t="shared" si="16"/>
        <v>0.62121212121212122</v>
      </c>
      <c r="H492" s="77">
        <f t="shared" si="16"/>
        <v>0.43939393939393939</v>
      </c>
      <c r="I492" s="77">
        <f t="shared" si="16"/>
        <v>0.60606060606060608</v>
      </c>
      <c r="J492" s="77">
        <f t="shared" si="16"/>
        <v>0.5</v>
      </c>
      <c r="K492" s="77">
        <f t="shared" si="16"/>
        <v>0.51515151515151514</v>
      </c>
      <c r="L492" s="77">
        <f t="shared" si="16"/>
        <v>0.53030303030303028</v>
      </c>
      <c r="M492" s="77">
        <f t="shared" si="16"/>
        <v>0</v>
      </c>
      <c r="N492" s="77">
        <f t="shared" si="16"/>
        <v>0</v>
      </c>
      <c r="O492" s="69"/>
      <c r="P492" s="69"/>
      <c r="Q492" s="69"/>
      <c r="R492" s="69"/>
      <c r="S492" s="69"/>
      <c r="T492" s="69"/>
      <c r="U492" s="69"/>
      <c r="V492" s="123" t="s">
        <v>10</v>
      </c>
      <c r="W492" s="66"/>
    </row>
    <row r="493" spans="1:23" ht="18">
      <c r="A493" s="97"/>
      <c r="B493" s="112"/>
      <c r="C493" s="66"/>
      <c r="D493" s="66"/>
      <c r="E493" s="66"/>
      <c r="F493" s="97"/>
      <c r="G493" s="66"/>
      <c r="H493" s="66"/>
      <c r="I493" s="66"/>
      <c r="J493" s="97"/>
      <c r="K493" s="97"/>
      <c r="L493" s="97"/>
      <c r="M493" s="66"/>
      <c r="N493" s="97"/>
      <c r="O493" s="69"/>
      <c r="P493" s="69"/>
      <c r="Q493" s="69"/>
      <c r="R493" s="69"/>
      <c r="S493" s="69"/>
      <c r="T493" s="69"/>
      <c r="U493" s="69"/>
      <c r="V493" s="123" t="s">
        <v>10</v>
      </c>
      <c r="W493" s="66"/>
    </row>
    <row r="494" spans="1:23">
      <c r="A494" s="124" t="s">
        <v>10</v>
      </c>
      <c r="B494" s="125" t="s">
        <v>10</v>
      </c>
      <c r="C494" s="80"/>
      <c r="D494" s="64"/>
      <c r="E494" s="64"/>
      <c r="F494" s="64"/>
      <c r="G494" s="64"/>
      <c r="H494" s="64" t="s">
        <v>384</v>
      </c>
      <c r="I494" s="66"/>
      <c r="J494" s="64"/>
      <c r="K494" s="64"/>
      <c r="L494" s="64"/>
      <c r="M494" s="64"/>
      <c r="N494" s="64"/>
      <c r="O494" s="92"/>
      <c r="P494" s="92"/>
      <c r="Q494" s="92"/>
      <c r="R494" s="92"/>
      <c r="S494" s="92"/>
      <c r="T494" s="92"/>
      <c r="U494" s="92"/>
      <c r="V494" s="92" t="s">
        <v>10</v>
      </c>
      <c r="W494" s="66"/>
    </row>
    <row r="495" spans="1:23" ht="15.75">
      <c r="A495" s="126">
        <f>+A$491+A$413+A$334+A$256+A$224</f>
        <v>222</v>
      </c>
      <c r="B495" s="127" t="s">
        <v>385</v>
      </c>
      <c r="C495" s="76"/>
      <c r="D495" s="128">
        <f t="shared" ref="D495:N495" si="17">+D$491+D$413+D$334+D$256+D$224+D500+D503</f>
        <v>121</v>
      </c>
      <c r="E495" s="128">
        <f t="shared" si="17"/>
        <v>127</v>
      </c>
      <c r="F495" s="128">
        <f t="shared" si="17"/>
        <v>140</v>
      </c>
      <c r="G495" s="128">
        <f t="shared" si="17"/>
        <v>144</v>
      </c>
      <c r="H495" s="128">
        <f t="shared" si="17"/>
        <v>80</v>
      </c>
      <c r="I495" s="128">
        <f t="shared" si="17"/>
        <v>134</v>
      </c>
      <c r="J495" s="128">
        <f t="shared" si="17"/>
        <v>119</v>
      </c>
      <c r="K495" s="128">
        <f t="shared" si="17"/>
        <v>137</v>
      </c>
      <c r="L495" s="128">
        <f t="shared" si="17"/>
        <v>113</v>
      </c>
      <c r="M495" s="128">
        <f t="shared" si="17"/>
        <v>0</v>
      </c>
      <c r="N495" s="128">
        <f t="shared" si="17"/>
        <v>0</v>
      </c>
      <c r="O495" s="92"/>
      <c r="P495" s="92" t="s">
        <v>10</v>
      </c>
      <c r="Q495" s="120"/>
      <c r="R495" s="129"/>
      <c r="S495" s="92"/>
      <c r="T495" s="92"/>
      <c r="U495" s="92"/>
      <c r="V495" s="92"/>
      <c r="W495" s="66"/>
    </row>
    <row r="496" spans="1:23" ht="15.75">
      <c r="A496" s="126" t="s">
        <v>386</v>
      </c>
      <c r="B496" s="127" t="s">
        <v>387</v>
      </c>
      <c r="C496" s="76"/>
      <c r="D496" s="77">
        <f t="shared" ref="D496:N496" si="18">IF(D495&gt;0,D495/$A495,0)</f>
        <v>0.54504504504504503</v>
      </c>
      <c r="E496" s="77">
        <f t="shared" si="18"/>
        <v>0.57207207207207211</v>
      </c>
      <c r="F496" s="77">
        <f t="shared" si="18"/>
        <v>0.63063063063063063</v>
      </c>
      <c r="G496" s="77">
        <f t="shared" si="18"/>
        <v>0.64864864864864868</v>
      </c>
      <c r="H496" s="77">
        <f t="shared" si="18"/>
        <v>0.36036036036036034</v>
      </c>
      <c r="I496" s="77">
        <f t="shared" si="18"/>
        <v>0.60360360360360366</v>
      </c>
      <c r="J496" s="77">
        <f t="shared" si="18"/>
        <v>0.536036036036036</v>
      </c>
      <c r="K496" s="77">
        <f t="shared" si="18"/>
        <v>0.61711711711711714</v>
      </c>
      <c r="L496" s="77">
        <f t="shared" si="18"/>
        <v>0.50900900900900903</v>
      </c>
      <c r="M496" s="77">
        <f t="shared" si="18"/>
        <v>0</v>
      </c>
      <c r="N496" s="77">
        <f t="shared" si="18"/>
        <v>0</v>
      </c>
      <c r="O496" s="97"/>
      <c r="P496" s="97"/>
      <c r="Q496" s="130"/>
      <c r="R496" s="97"/>
      <c r="S496" s="97"/>
      <c r="T496" s="97"/>
      <c r="U496" s="97"/>
      <c r="V496" s="97" t="s">
        <v>10</v>
      </c>
      <c r="W496" s="66"/>
    </row>
    <row r="497" spans="1:23" ht="75.75">
      <c r="A497" s="52" t="s">
        <v>83</v>
      </c>
      <c r="B497" s="53" t="s">
        <v>16</v>
      </c>
      <c r="C497" s="54" t="s">
        <v>17</v>
      </c>
      <c r="D497" s="55" t="s">
        <v>18</v>
      </c>
      <c r="E497" s="55" t="s">
        <v>19</v>
      </c>
      <c r="F497" s="55" t="s">
        <v>20</v>
      </c>
      <c r="G497" s="55" t="s">
        <v>21</v>
      </c>
      <c r="H497" s="55" t="s">
        <v>22</v>
      </c>
      <c r="I497" s="55" t="s">
        <v>23</v>
      </c>
      <c r="J497" s="55" t="s">
        <v>24</v>
      </c>
      <c r="K497" s="56" t="s">
        <v>25</v>
      </c>
      <c r="L497" s="55" t="s">
        <v>26</v>
      </c>
      <c r="M497" s="55" t="s">
        <v>27</v>
      </c>
      <c r="N497" s="56" t="s">
        <v>21</v>
      </c>
      <c r="O497" s="57" t="s">
        <v>10</v>
      </c>
      <c r="P497" s="57" t="s">
        <v>10</v>
      </c>
      <c r="Q497" s="57" t="s">
        <v>10</v>
      </c>
      <c r="R497" s="57" t="s">
        <v>10</v>
      </c>
      <c r="S497" s="57" t="s">
        <v>10</v>
      </c>
      <c r="T497" s="57" t="s">
        <v>10</v>
      </c>
      <c r="U497" s="57" t="s">
        <v>10</v>
      </c>
      <c r="V497" s="57" t="s">
        <v>10</v>
      </c>
      <c r="W497" s="57" t="s">
        <v>10</v>
      </c>
    </row>
    <row r="498" spans="1:23">
      <c r="A498" s="121"/>
      <c r="B498" s="131"/>
      <c r="C498" s="70"/>
      <c r="D498" s="70"/>
      <c r="E498" s="70"/>
      <c r="F498" s="132"/>
      <c r="G498" s="133"/>
      <c r="H498" s="133"/>
      <c r="I498" s="133"/>
      <c r="J498" s="132"/>
      <c r="K498" s="132"/>
      <c r="L498" s="132"/>
      <c r="M498" s="133"/>
      <c r="N498" s="97"/>
      <c r="O498" s="97"/>
      <c r="P498" s="97"/>
      <c r="Q498" s="97"/>
      <c r="R498" s="97"/>
      <c r="S498" s="97"/>
      <c r="T498" s="97"/>
      <c r="U498" s="97"/>
      <c r="V498" s="97"/>
      <c r="W498" s="70" t="s">
        <v>10</v>
      </c>
    </row>
    <row r="499" spans="1:23">
      <c r="A499" s="126">
        <f t="shared" ref="A499:N499" si="19">+A$491+A$413+A$334+A$256+A$224</f>
        <v>222</v>
      </c>
      <c r="B499" s="127">
        <f t="shared" si="19"/>
        <v>222</v>
      </c>
      <c r="C499" s="134">
        <f t="shared" si="19"/>
        <v>222</v>
      </c>
      <c r="D499" s="134">
        <f t="shared" si="19"/>
        <v>121</v>
      </c>
      <c r="E499" s="134">
        <f t="shared" si="19"/>
        <v>126</v>
      </c>
      <c r="F499" s="134">
        <f t="shared" si="19"/>
        <v>138</v>
      </c>
      <c r="G499" s="134">
        <f t="shared" si="19"/>
        <v>144</v>
      </c>
      <c r="H499" s="134">
        <f t="shared" si="19"/>
        <v>80</v>
      </c>
      <c r="I499" s="134">
        <f t="shared" si="19"/>
        <v>134</v>
      </c>
      <c r="J499" s="134">
        <f t="shared" si="19"/>
        <v>119</v>
      </c>
      <c r="K499" s="134">
        <f t="shared" si="19"/>
        <v>136</v>
      </c>
      <c r="L499" s="134">
        <f t="shared" si="19"/>
        <v>111</v>
      </c>
      <c r="M499" s="134">
        <f t="shared" si="19"/>
        <v>0</v>
      </c>
      <c r="N499" s="134">
        <f t="shared" si="19"/>
        <v>0</v>
      </c>
      <c r="O499" s="97"/>
      <c r="P499" s="97"/>
      <c r="Q499" s="97"/>
      <c r="R499" s="97"/>
      <c r="S499" s="97"/>
      <c r="T499" s="97"/>
      <c r="U499" s="97"/>
      <c r="V499" s="97"/>
      <c r="W499" s="70" t="s">
        <v>10</v>
      </c>
    </row>
    <row r="500" spans="1:23">
      <c r="A500" s="94"/>
      <c r="B500" s="79" t="s">
        <v>388</v>
      </c>
      <c r="C500" s="64" t="s">
        <v>389</v>
      </c>
      <c r="D500" s="63">
        <v>0</v>
      </c>
      <c r="E500" s="63">
        <v>0</v>
      </c>
      <c r="F500" s="63">
        <v>1</v>
      </c>
      <c r="G500" s="63">
        <v>0</v>
      </c>
      <c r="H500" s="63">
        <v>0</v>
      </c>
      <c r="I500" s="63">
        <v>0</v>
      </c>
      <c r="J500" s="63">
        <v>0</v>
      </c>
      <c r="K500" s="63">
        <v>0</v>
      </c>
      <c r="L500" s="63">
        <v>0</v>
      </c>
      <c r="M500" s="63">
        <v>0</v>
      </c>
      <c r="N500" s="63">
        <v>0</v>
      </c>
      <c r="O500" s="97"/>
      <c r="P500" s="97"/>
      <c r="Q500" s="97"/>
      <c r="R500" s="97"/>
      <c r="S500" s="97"/>
      <c r="T500" s="97"/>
      <c r="U500" s="97"/>
      <c r="V500" s="97"/>
      <c r="W500" s="70" t="s">
        <v>10</v>
      </c>
    </row>
    <row r="501" spans="1:23">
      <c r="A501" s="94"/>
      <c r="B501" s="79" t="s">
        <v>390</v>
      </c>
      <c r="C501" s="64" t="s">
        <v>391</v>
      </c>
      <c r="D501" s="63">
        <v>0</v>
      </c>
      <c r="E501" s="63">
        <v>4</v>
      </c>
      <c r="F501" s="63">
        <v>0</v>
      </c>
      <c r="G501" s="63">
        <v>0</v>
      </c>
      <c r="H501" s="63">
        <v>0</v>
      </c>
      <c r="I501" s="63">
        <v>0</v>
      </c>
      <c r="J501" s="63">
        <v>0</v>
      </c>
      <c r="K501" s="63">
        <v>1</v>
      </c>
      <c r="L501" s="63">
        <v>2</v>
      </c>
      <c r="M501" s="63">
        <v>0</v>
      </c>
      <c r="N501" s="63">
        <v>0</v>
      </c>
      <c r="O501" s="97"/>
      <c r="P501" s="97"/>
      <c r="Q501" s="97"/>
      <c r="R501" s="97"/>
      <c r="S501" s="97"/>
      <c r="T501" s="97"/>
      <c r="U501" s="97"/>
      <c r="V501" s="97"/>
      <c r="W501" s="70"/>
    </row>
    <row r="502" spans="1:23">
      <c r="A502" s="97"/>
      <c r="B502" s="79" t="s">
        <v>392</v>
      </c>
      <c r="C502" s="64" t="s">
        <v>393</v>
      </c>
      <c r="D502" s="63">
        <v>3</v>
      </c>
      <c r="E502" s="63">
        <v>3</v>
      </c>
      <c r="F502" s="63">
        <v>0</v>
      </c>
      <c r="G502" s="63">
        <v>1</v>
      </c>
      <c r="H502" s="63">
        <v>0</v>
      </c>
      <c r="I502" s="63">
        <v>0</v>
      </c>
      <c r="J502" s="63">
        <v>0</v>
      </c>
      <c r="K502" s="63">
        <v>0</v>
      </c>
      <c r="L502" s="63">
        <v>0</v>
      </c>
      <c r="M502" s="63">
        <v>0</v>
      </c>
      <c r="N502" s="63">
        <v>0</v>
      </c>
      <c r="O502" s="97"/>
      <c r="P502" s="97"/>
      <c r="Q502" s="97"/>
      <c r="R502" s="97"/>
      <c r="S502" s="97"/>
      <c r="T502" s="97"/>
      <c r="U502" s="97"/>
      <c r="V502" s="97"/>
      <c r="W502" s="70" t="s">
        <v>10</v>
      </c>
    </row>
    <row r="503" spans="1:23">
      <c r="A503" s="94"/>
      <c r="B503" s="79" t="s">
        <v>394</v>
      </c>
      <c r="C503" s="64"/>
      <c r="D503" s="63">
        <v>0</v>
      </c>
      <c r="E503" s="63">
        <v>1</v>
      </c>
      <c r="F503" s="63">
        <v>1</v>
      </c>
      <c r="G503" s="63">
        <v>0</v>
      </c>
      <c r="H503" s="63">
        <v>0</v>
      </c>
      <c r="I503" s="63">
        <v>0</v>
      </c>
      <c r="J503" s="63">
        <v>0</v>
      </c>
      <c r="K503" s="63">
        <v>1</v>
      </c>
      <c r="L503" s="63">
        <v>2</v>
      </c>
      <c r="M503" s="63">
        <v>0</v>
      </c>
      <c r="N503" s="63">
        <v>0</v>
      </c>
      <c r="O503" s="97"/>
      <c r="P503" s="97"/>
      <c r="Q503" s="97"/>
      <c r="R503" s="97"/>
      <c r="S503" s="97"/>
      <c r="T503" s="97"/>
      <c r="U503" s="97"/>
      <c r="V503" s="97"/>
      <c r="W503" s="70" t="s">
        <v>10</v>
      </c>
    </row>
    <row r="504" spans="1:23">
      <c r="A504" s="97"/>
      <c r="B504" s="112"/>
      <c r="C504" s="66"/>
      <c r="D504" s="135" t="s">
        <v>10</v>
      </c>
      <c r="E504" s="135" t="s">
        <v>10</v>
      </c>
      <c r="F504" s="135" t="s">
        <v>10</v>
      </c>
      <c r="G504" s="135" t="s">
        <v>10</v>
      </c>
      <c r="H504" s="135" t="s">
        <v>10</v>
      </c>
      <c r="I504" s="135" t="s">
        <v>10</v>
      </c>
      <c r="J504" s="135" t="s">
        <v>10</v>
      </c>
      <c r="K504" s="135" t="s">
        <v>10</v>
      </c>
      <c r="L504" s="135" t="s">
        <v>10</v>
      </c>
      <c r="M504" s="135" t="s">
        <v>10</v>
      </c>
      <c r="N504" s="135" t="s">
        <v>10</v>
      </c>
      <c r="O504" s="97"/>
      <c r="P504" s="97"/>
      <c r="Q504" s="97"/>
      <c r="R504" s="97"/>
      <c r="S504" s="97"/>
      <c r="T504" s="97"/>
      <c r="U504" s="97"/>
      <c r="V504" s="97"/>
      <c r="W504" s="70" t="s">
        <v>10</v>
      </c>
    </row>
    <row r="505" spans="1:23">
      <c r="A505" s="97"/>
      <c r="B505" s="112"/>
      <c r="C505" s="66"/>
      <c r="D505" s="97"/>
      <c r="E505" s="66"/>
      <c r="F505" s="97" t="s">
        <v>10</v>
      </c>
      <c r="G505" s="97"/>
      <c r="H505" s="66"/>
      <c r="I505" s="97"/>
      <c r="J505" s="97"/>
      <c r="K505" s="97"/>
      <c r="L505" s="97"/>
      <c r="M505" s="97"/>
      <c r="N505" s="97" t="s">
        <v>10</v>
      </c>
      <c r="O505" s="97"/>
      <c r="P505" s="97"/>
      <c r="Q505" s="97"/>
      <c r="R505" s="97"/>
      <c r="S505" s="97"/>
      <c r="T505" s="97"/>
      <c r="U505" s="97"/>
      <c r="V505" s="97"/>
      <c r="W505" s="70" t="s">
        <v>10</v>
      </c>
    </row>
    <row r="506" spans="1:23">
      <c r="A506" s="136" t="str">
        <f ca="1">CELL("nomfichier")</f>
        <v>D:\Tempo 4\[Class ARGE 26-07-02.xlsx]Feuil1</v>
      </c>
      <c r="B506" s="95"/>
      <c r="C506" s="96"/>
      <c r="D506" s="97"/>
      <c r="E506" s="66"/>
      <c r="F506" s="97"/>
      <c r="G506" s="66"/>
      <c r="H506" s="66"/>
      <c r="I506" s="97"/>
      <c r="J506" s="97"/>
      <c r="K506" s="97"/>
      <c r="L506" s="97"/>
      <c r="M506" s="66"/>
      <c r="N506" s="97"/>
      <c r="O506" s="97"/>
      <c r="P506" s="97"/>
      <c r="Q506" s="97"/>
      <c r="R506" s="97"/>
      <c r="S506" s="97"/>
      <c r="T506" s="97"/>
      <c r="U506" s="97"/>
      <c r="V506" s="97"/>
      <c r="W506" s="70" t="s">
        <v>10</v>
      </c>
    </row>
    <row r="507" spans="1:23">
      <c r="A507" s="94"/>
      <c r="B507" s="95"/>
      <c r="C507" s="96"/>
      <c r="D507" s="97"/>
      <c r="E507" s="66"/>
      <c r="F507" s="97"/>
      <c r="G507" s="66"/>
      <c r="H507" s="66"/>
      <c r="I507" s="97"/>
      <c r="J507" s="97"/>
      <c r="K507" s="97"/>
      <c r="L507" s="97"/>
      <c r="M507" s="66"/>
      <c r="N507" s="97"/>
      <c r="O507" s="97"/>
      <c r="P507" s="97"/>
      <c r="Q507" s="97"/>
      <c r="R507" s="97"/>
      <c r="S507" s="97"/>
      <c r="T507" s="97"/>
      <c r="U507" s="97"/>
      <c r="V507" s="97"/>
      <c r="W507" s="70" t="s">
        <v>10</v>
      </c>
    </row>
    <row r="508" spans="1:23">
      <c r="A508" s="94"/>
      <c r="B508" s="95"/>
      <c r="C508" s="96"/>
      <c r="D508" s="97" t="s">
        <v>10</v>
      </c>
      <c r="E508" s="66" t="s">
        <v>10</v>
      </c>
      <c r="F508" s="97" t="s">
        <v>10</v>
      </c>
      <c r="G508" s="66" t="s">
        <v>10</v>
      </c>
      <c r="H508" s="66" t="s">
        <v>10</v>
      </c>
      <c r="I508" s="97" t="s">
        <v>10</v>
      </c>
      <c r="J508" s="97" t="s">
        <v>10</v>
      </c>
      <c r="K508" s="97" t="s">
        <v>10</v>
      </c>
      <c r="L508" s="97" t="s">
        <v>10</v>
      </c>
      <c r="M508" s="66" t="s">
        <v>10</v>
      </c>
      <c r="N508" s="97" t="s">
        <v>10</v>
      </c>
      <c r="O508" s="97"/>
      <c r="P508" s="97"/>
      <c r="Q508" s="97"/>
      <c r="R508" s="97"/>
      <c r="S508" s="97"/>
      <c r="T508" s="97"/>
      <c r="U508" s="97"/>
      <c r="V508" s="97"/>
      <c r="W508" s="70" t="s">
        <v>10</v>
      </c>
    </row>
    <row r="509" spans="1:23">
      <c r="A509" s="94"/>
      <c r="B509" s="95"/>
      <c r="C509" s="96"/>
      <c r="D509" s="97"/>
      <c r="E509" s="66"/>
      <c r="F509" s="97"/>
      <c r="G509" s="66"/>
      <c r="H509" s="66"/>
      <c r="I509" s="97"/>
      <c r="J509" s="97"/>
      <c r="K509" s="97"/>
      <c r="L509" s="97"/>
      <c r="M509" s="66"/>
      <c r="N509" s="97"/>
      <c r="O509" s="97"/>
      <c r="P509" s="97"/>
      <c r="Q509" s="97"/>
      <c r="R509" s="97"/>
      <c r="S509" s="97"/>
      <c r="T509" s="97"/>
      <c r="U509" s="97"/>
      <c r="V509" s="97"/>
      <c r="W509" s="97"/>
    </row>
    <row r="510" spans="1:23">
      <c r="A510" s="94"/>
      <c r="B510" s="95"/>
      <c r="C510" s="96"/>
      <c r="D510" s="97"/>
      <c r="E510" s="66"/>
      <c r="F510" s="97" t="s">
        <v>10</v>
      </c>
      <c r="G510" s="66" t="s">
        <v>10</v>
      </c>
      <c r="H510" s="66"/>
      <c r="I510" s="97"/>
      <c r="J510" s="97"/>
      <c r="K510" s="97"/>
      <c r="L510" s="97"/>
      <c r="M510" s="66"/>
      <c r="N510" s="97"/>
      <c r="O510" s="97"/>
      <c r="P510" s="97"/>
      <c r="Q510" s="97"/>
      <c r="R510" s="97"/>
      <c r="S510" s="97"/>
      <c r="T510" s="97"/>
      <c r="U510" s="97"/>
      <c r="V510" s="97"/>
      <c r="W510" s="97"/>
    </row>
    <row r="511" spans="1:23">
      <c r="A511" s="35"/>
      <c r="B511" s="36"/>
      <c r="C511" s="137"/>
      <c r="E511" s="4"/>
      <c r="G511" s="4"/>
      <c r="H511" s="4"/>
      <c r="M511" s="4"/>
    </row>
    <row r="512" spans="1:23">
      <c r="A512" s="35"/>
      <c r="B512" s="36"/>
      <c r="C512" s="137"/>
      <c r="E512" s="4"/>
      <c r="G512" s="4"/>
      <c r="H512" s="4"/>
      <c r="M512" s="4"/>
      <c r="W512" s="4"/>
    </row>
    <row r="513" spans="1:23">
      <c r="A513" s="35"/>
      <c r="B513" s="36"/>
      <c r="C513" s="137"/>
      <c r="E513" s="4"/>
      <c r="G513" s="4"/>
      <c r="H513" s="4"/>
      <c r="M513" s="4"/>
      <c r="W513" s="4"/>
    </row>
    <row r="514" spans="1:23">
      <c r="A514" s="35"/>
      <c r="B514" s="36"/>
      <c r="C514" s="137"/>
      <c r="E514" s="4"/>
      <c r="G514" s="4"/>
      <c r="H514" s="4"/>
      <c r="M514" s="4"/>
      <c r="W514" s="4"/>
    </row>
    <row r="515" spans="1:23">
      <c r="A515" s="35"/>
      <c r="B515" s="36"/>
      <c r="C515" s="137"/>
      <c r="E515" s="4"/>
      <c r="G515" s="4"/>
      <c r="H515" s="4"/>
      <c r="M515" s="4"/>
      <c r="W515" s="4"/>
    </row>
    <row r="516" spans="1:23">
      <c r="A516" s="35"/>
      <c r="B516" s="36"/>
      <c r="C516" s="137"/>
      <c r="E516" s="4"/>
      <c r="G516" s="4"/>
      <c r="H516" s="4"/>
      <c r="M516" s="4"/>
      <c r="W516" s="4"/>
    </row>
    <row r="517" spans="1:23">
      <c r="A517" s="35"/>
      <c r="B517" s="36"/>
      <c r="C517" s="137"/>
      <c r="E517" s="4"/>
      <c r="G517" s="4"/>
      <c r="H517" s="4"/>
      <c r="M517" s="4"/>
      <c r="W517" s="4"/>
    </row>
    <row r="518" spans="1:23">
      <c r="A518" s="35"/>
      <c r="B518" s="36"/>
      <c r="C518" s="137"/>
      <c r="E518" s="4"/>
      <c r="G518" s="4"/>
      <c r="H518" s="4"/>
      <c r="M518" s="4"/>
      <c r="W518" s="4"/>
    </row>
    <row r="519" spans="1:23">
      <c r="A519" s="35"/>
      <c r="B519" s="36"/>
      <c r="C519" s="137"/>
      <c r="E519" s="4"/>
      <c r="G519" s="4"/>
      <c r="H519" s="4"/>
      <c r="M519" s="4"/>
      <c r="W519" s="4"/>
    </row>
    <row r="520" spans="1:23">
      <c r="A520" s="35"/>
      <c r="B520" s="36"/>
      <c r="C520" s="137"/>
      <c r="E520" s="4"/>
      <c r="G520" s="4"/>
      <c r="H520" s="4"/>
      <c r="M520" s="4"/>
      <c r="W520" s="4"/>
    </row>
    <row r="521" spans="1:23">
      <c r="A521" s="35"/>
      <c r="B521" s="36"/>
      <c r="C521" s="137"/>
      <c r="E521" s="4"/>
      <c r="G521" s="4"/>
      <c r="H521" s="4"/>
      <c r="M521" s="4"/>
      <c r="W521" s="4"/>
    </row>
    <row r="522" spans="1:23">
      <c r="A522" s="35"/>
      <c r="B522" s="36"/>
      <c r="C522" s="137"/>
      <c r="E522" s="4"/>
      <c r="G522" s="4"/>
      <c r="H522" s="4"/>
      <c r="M522" s="4"/>
      <c r="W522" s="4"/>
    </row>
    <row r="523" spans="1:23">
      <c r="A523" s="35"/>
      <c r="B523" s="36"/>
      <c r="C523" s="137"/>
      <c r="E523" s="4"/>
      <c r="G523" s="4"/>
      <c r="H523" s="4"/>
      <c r="M523" s="4"/>
      <c r="W523" s="4"/>
    </row>
    <row r="524" spans="1:23">
      <c r="A524" s="35"/>
      <c r="B524" s="36"/>
      <c r="C524" s="137"/>
      <c r="E524" s="4"/>
      <c r="G524" s="4"/>
      <c r="H524" s="4"/>
      <c r="M524" s="4"/>
      <c r="W524" s="4"/>
    </row>
    <row r="525" spans="1:23">
      <c r="A525" s="35"/>
      <c r="B525" s="36"/>
      <c r="C525" s="137"/>
      <c r="E525" s="4"/>
      <c r="G525" s="4"/>
      <c r="H525" s="4"/>
      <c r="M525" s="4"/>
      <c r="W525" s="4"/>
    </row>
    <row r="526" spans="1:23">
      <c r="A526" s="35"/>
      <c r="B526" s="36"/>
      <c r="C526" s="137"/>
      <c r="E526" s="4"/>
      <c r="G526" s="4"/>
      <c r="H526" s="4"/>
      <c r="M526" s="4"/>
      <c r="W526" s="4"/>
    </row>
    <row r="527" spans="1:23">
      <c r="A527" s="35"/>
      <c r="B527" s="36"/>
      <c r="C527" s="137"/>
      <c r="E527" s="4"/>
      <c r="G527" s="4"/>
      <c r="H527" s="4"/>
      <c r="M527" s="4"/>
      <c r="W527" s="4"/>
    </row>
    <row r="528" spans="1:23">
      <c r="A528" s="35"/>
      <c r="B528" s="36"/>
      <c r="C528" s="137"/>
      <c r="E528" s="4"/>
      <c r="G528" s="4"/>
      <c r="H528" s="4"/>
      <c r="M528" s="4"/>
      <c r="W528" s="4"/>
    </row>
    <row r="529" spans="1:23">
      <c r="A529" s="35"/>
      <c r="B529" s="36"/>
      <c r="C529" s="137"/>
      <c r="E529" s="4"/>
      <c r="G529" s="4"/>
      <c r="H529" s="4"/>
      <c r="M529" s="4"/>
      <c r="W529" s="4"/>
    </row>
    <row r="530" spans="1:23">
      <c r="A530" s="35"/>
      <c r="B530" s="36"/>
      <c r="C530" s="137"/>
      <c r="E530" s="4"/>
      <c r="G530" s="4"/>
      <c r="H530" s="4"/>
      <c r="M530" s="4"/>
      <c r="W530" s="4"/>
    </row>
    <row r="531" spans="1:23">
      <c r="A531" s="35"/>
      <c r="B531" s="36"/>
      <c r="C531" s="137"/>
      <c r="E531" s="4"/>
      <c r="G531" s="4"/>
      <c r="H531" s="4"/>
      <c r="M531" s="4"/>
      <c r="W531" s="4"/>
    </row>
    <row r="532" spans="1:23">
      <c r="A532" s="35"/>
      <c r="B532" s="36"/>
      <c r="C532" s="137"/>
      <c r="E532" s="4"/>
      <c r="G532" s="4"/>
      <c r="H532" s="4"/>
      <c r="M532" s="4"/>
      <c r="W532" s="4"/>
    </row>
    <row r="533" spans="1:23">
      <c r="A533" s="35"/>
      <c r="B533" s="36"/>
      <c r="C533" s="137"/>
      <c r="E533" s="4"/>
      <c r="G533" s="4"/>
      <c r="H533" s="4"/>
      <c r="M533" s="4"/>
      <c r="W533" s="4"/>
    </row>
    <row r="534" spans="1:23">
      <c r="A534" s="35"/>
      <c r="B534" s="36"/>
      <c r="C534" s="137"/>
      <c r="E534" s="4"/>
      <c r="G534" s="4"/>
      <c r="H534" s="4"/>
      <c r="M534" s="4"/>
      <c r="W534" s="4"/>
    </row>
    <row r="535" spans="1:23">
      <c r="A535" s="35"/>
      <c r="B535" s="36"/>
      <c r="C535" s="137"/>
      <c r="E535" s="138"/>
      <c r="F535" s="139"/>
      <c r="G535" s="140"/>
      <c r="H535" s="4"/>
      <c r="J535" s="4"/>
      <c r="M535" s="4"/>
      <c r="N535" s="4"/>
      <c r="W535" s="4"/>
    </row>
    <row r="536" spans="1:23">
      <c r="A536" s="35"/>
      <c r="B536" s="36"/>
      <c r="C536" s="137"/>
      <c r="E536" s="4"/>
      <c r="G536" s="4"/>
      <c r="H536" s="4"/>
      <c r="M536" s="4"/>
      <c r="W536" s="4"/>
    </row>
    <row r="537" spans="1:23">
      <c r="A537" s="35"/>
      <c r="B537" s="36"/>
      <c r="C537" s="137"/>
      <c r="D537" s="139"/>
      <c r="E537" s="138"/>
      <c r="F537" s="139"/>
      <c r="G537" s="81"/>
      <c r="H537" s="4"/>
      <c r="M537" s="4"/>
      <c r="W537" s="4"/>
    </row>
    <row r="538" spans="1:23">
      <c r="A538" s="35"/>
      <c r="B538" s="36"/>
      <c r="C538" s="137"/>
      <c r="E538" s="4"/>
      <c r="G538" s="4"/>
      <c r="H538" s="4"/>
      <c r="M538" s="4"/>
      <c r="W538" s="4"/>
    </row>
    <row r="539" spans="1:23">
      <c r="A539" s="35"/>
      <c r="B539" s="36"/>
      <c r="C539" s="137"/>
      <c r="E539" s="4"/>
      <c r="G539" s="4"/>
      <c r="H539" s="4"/>
      <c r="M539" s="4"/>
      <c r="W539" s="4"/>
    </row>
    <row r="540" spans="1:23">
      <c r="A540" s="35"/>
      <c r="B540" s="36"/>
      <c r="C540" s="137"/>
      <c r="E540" s="4"/>
      <c r="G540" s="4"/>
      <c r="H540" s="4"/>
      <c r="M540" s="4"/>
      <c r="W540" s="4"/>
    </row>
    <row r="541" spans="1:23">
      <c r="A541" s="35"/>
      <c r="B541" s="36"/>
      <c r="C541" s="137"/>
      <c r="E541" s="4"/>
      <c r="G541" s="4"/>
      <c r="H541" s="4"/>
      <c r="M541" s="4"/>
      <c r="W541" s="4"/>
    </row>
    <row r="542" spans="1:23">
      <c r="A542" s="35"/>
      <c r="B542" s="36"/>
      <c r="C542" s="137"/>
      <c r="E542" s="4"/>
      <c r="G542" s="4"/>
      <c r="H542" s="4"/>
      <c r="M542" s="4"/>
      <c r="W542" s="4"/>
    </row>
    <row r="543" spans="1:23">
      <c r="A543" s="35"/>
      <c r="B543" s="36"/>
      <c r="C543" s="137"/>
      <c r="E543" s="4"/>
      <c r="G543" s="4"/>
      <c r="H543" s="4"/>
      <c r="M543" s="4"/>
      <c r="W543" s="4"/>
    </row>
    <row r="544" spans="1:23">
      <c r="A544" s="35"/>
      <c r="B544" s="36"/>
      <c r="C544" s="137"/>
      <c r="E544" s="4"/>
      <c r="G544" s="4"/>
      <c r="H544" s="4"/>
      <c r="M544" s="4"/>
      <c r="W544" s="4"/>
    </row>
    <row r="545" spans="1:23">
      <c r="A545" s="35"/>
      <c r="B545" s="36"/>
      <c r="C545" s="137"/>
      <c r="E545" s="4"/>
      <c r="G545" s="4"/>
      <c r="H545" s="4"/>
      <c r="M545" s="4"/>
      <c r="W545" s="4"/>
    </row>
    <row r="546" spans="1:23">
      <c r="A546" s="35"/>
      <c r="B546" s="36"/>
      <c r="C546" s="137"/>
      <c r="E546" s="4"/>
      <c r="G546" s="4"/>
      <c r="H546" s="4"/>
      <c r="M546" s="4"/>
      <c r="W546" s="4"/>
    </row>
    <row r="547" spans="1:23">
      <c r="A547" s="35"/>
      <c r="B547" s="36"/>
      <c r="C547" s="137"/>
      <c r="E547" s="4"/>
      <c r="G547" s="4"/>
      <c r="H547" s="4"/>
      <c r="M547" s="4"/>
      <c r="W547" s="4"/>
    </row>
    <row r="548" spans="1:23">
      <c r="A548" s="35"/>
      <c r="B548" s="36"/>
      <c r="C548" s="137"/>
      <c r="E548" s="4"/>
      <c r="G548" s="4"/>
      <c r="H548" s="4"/>
      <c r="M548" s="4"/>
      <c r="W548" s="4"/>
    </row>
    <row r="549" spans="1:23">
      <c r="A549" s="35"/>
      <c r="B549" s="36"/>
      <c r="C549" s="137"/>
      <c r="E549" s="4"/>
      <c r="G549" s="4"/>
      <c r="H549" s="4"/>
      <c r="M549" s="4"/>
      <c r="W549" s="4"/>
    </row>
    <row r="550" spans="1:23">
      <c r="A550" s="35"/>
      <c r="B550" s="36"/>
      <c r="C550" s="137"/>
      <c r="E550" s="4"/>
      <c r="G550" s="4"/>
      <c r="H550" s="4"/>
      <c r="M550" s="4"/>
      <c r="W550" s="4"/>
    </row>
  </sheetData>
  <mergeCells count="3">
    <mergeCell ref="B4:C4"/>
    <mergeCell ref="E4:F4"/>
    <mergeCell ref="R4:T4"/>
  </mergeCells>
  <conditionalFormatting sqref="D4:E4 H4:I4">
    <cfRule type="cellIs" dxfId="17" priority="18" operator="equal">
      <formula>1</formula>
    </cfRule>
  </conditionalFormatting>
  <conditionalFormatting sqref="V224 V256 V334 V413 V491">
    <cfRule type="containsText" dxfId="16" priority="16" operator="containsText" text="EXTERNE EXCLU">
      <formula>NOT(ISERROR(SEARCH("EXTERNE EXCLU",V224)))</formula>
    </cfRule>
    <cfRule type="containsText" dxfId="15" priority="17" operator="containsText" text="FINALISTE">
      <formula>NOT(ISERROR(SEARCH("FINALISTE",V224)))</formula>
    </cfRule>
  </conditionalFormatting>
  <conditionalFormatting sqref="V472:V473 V198:V223 V229:V255 V7:V32 V487:V490 V339:V412 V117:V190 V39:V110 V262:V333">
    <cfRule type="cellIs" dxfId="14" priority="12" operator="equal">
      <formula>4</formula>
    </cfRule>
    <cfRule type="cellIs" dxfId="13" priority="13" operator="equal">
      <formula>3</formula>
    </cfRule>
    <cfRule type="cellIs" dxfId="12" priority="14" operator="equal">
      <formula>2</formula>
    </cfRule>
    <cfRule type="cellIs" dxfId="11" priority="15" operator="equal">
      <formula>1</formula>
    </cfRule>
  </conditionalFormatting>
  <conditionalFormatting sqref="W228 W194:W196">
    <cfRule type="cellIs" dxfId="10" priority="11" operator="equal">
      <formula>4</formula>
    </cfRule>
  </conditionalFormatting>
  <conditionalFormatting sqref="V418:V490">
    <cfRule type="cellIs" dxfId="9" priority="6" operator="equal">
      <formula>4</formula>
    </cfRule>
    <cfRule type="cellIs" dxfId="8" priority="7" operator="equal">
      <formula>3</formula>
    </cfRule>
    <cfRule type="cellIs" dxfId="7" priority="8" operator="equal">
      <formula>2</formula>
    </cfRule>
    <cfRule type="cellIs" dxfId="6" priority="9" operator="equal">
      <formula>1</formula>
    </cfRule>
    <cfRule type="cellIs" dxfId="5" priority="10" operator="equal">
      <formula>1</formula>
    </cfRule>
  </conditionalFormatting>
  <conditionalFormatting sqref="P8:P32 P198:P223 P229:P255 P418:P490 P339:P412 P117:P190 P262:P333 P39:P110">
    <cfRule type="cellIs" dxfId="4" priority="5" operator="greaterThanOrEqual">
      <formula>"maxcompet"</formula>
    </cfRule>
  </conditionalFormatting>
  <conditionalFormatting sqref="W107:W115">
    <cfRule type="cellIs" dxfId="3" priority="3" operator="equal">
      <formula>"B"</formula>
    </cfRule>
    <cfRule type="cellIs" dxfId="2" priority="4" stopIfTrue="1" operator="equal">
      <formula>"""B"""</formula>
    </cfRule>
  </conditionalFormatting>
  <conditionalFormatting sqref="W107:W115">
    <cfRule type="cellIs" dxfId="1" priority="2" operator="equal">
      <formula>"""C"""</formula>
    </cfRule>
  </conditionalFormatting>
  <conditionalFormatting sqref="W107:W115">
    <cfRule type="cellIs" dxfId="0" priority="1" stopIfTrue="1" operator="equal">
      <formula>"C"</formula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6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EXCLUS</vt:lpstr>
      <vt:lpstr>MAXCOMPET</vt:lpstr>
      <vt:lpstr>TOTAL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JMO</dc:creator>
  <cp:lastModifiedBy>JMO</cp:lastModifiedBy>
  <cp:lastPrinted>2026-07-02T16:32:37Z</cp:lastPrinted>
  <dcterms:created xsi:type="dcterms:W3CDTF">2026-07-02T16:30:16Z</dcterms:created>
  <dcterms:modified xsi:type="dcterms:W3CDTF">2026-07-02T16:32:54Z</dcterms:modified>
</cp:coreProperties>
</file>