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735"/>
  </bookViews>
  <sheets>
    <sheet name="Feuil1" sheetId="1" r:id="rId1"/>
  </sheets>
  <definedNames>
    <definedName name="EXCLUS">Feuil1!$D$4</definedName>
    <definedName name="MAXCOMPET">Feuil1!$Q$4</definedName>
    <definedName name="TOTAL">Feuil1!$A$420</definedName>
  </definedNames>
  <calcPr calcId="124519"/>
</workbook>
</file>

<file path=xl/calcChain.xml><?xml version="1.0" encoding="utf-8"?>
<calcChain xmlns="http://schemas.openxmlformats.org/spreadsheetml/2006/main">
  <c r="A431" i="1"/>
  <c r="N416"/>
  <c r="M416"/>
  <c r="L416"/>
  <c r="K416"/>
  <c r="J416"/>
  <c r="I416"/>
  <c r="H416"/>
  <c r="G416"/>
  <c r="F416"/>
  <c r="E416"/>
  <c r="D416"/>
  <c r="C416"/>
  <c r="B416"/>
  <c r="A416"/>
  <c r="V414"/>
  <c r="P414"/>
  <c r="W414" s="1"/>
  <c r="O414"/>
  <c r="V413"/>
  <c r="P413"/>
  <c r="S413" s="1"/>
  <c r="O413"/>
  <c r="V412"/>
  <c r="P412"/>
  <c r="W412" s="1"/>
  <c r="O412"/>
  <c r="V411"/>
  <c r="P411"/>
  <c r="Q411" s="1"/>
  <c r="O411"/>
  <c r="V410"/>
  <c r="P410"/>
  <c r="O410"/>
  <c r="V409"/>
  <c r="P409"/>
  <c r="W409" s="1"/>
  <c r="O409"/>
  <c r="P408"/>
  <c r="Q408" s="1"/>
  <c r="O408"/>
  <c r="P407"/>
  <c r="T407" s="1"/>
  <c r="O407"/>
  <c r="P406"/>
  <c r="W406" s="1"/>
  <c r="O406"/>
  <c r="P405"/>
  <c r="S405" s="1"/>
  <c r="O405"/>
  <c r="P404"/>
  <c r="W404" s="1"/>
  <c r="O404"/>
  <c r="P403"/>
  <c r="Q403" s="1"/>
  <c r="O403"/>
  <c r="P402"/>
  <c r="O402"/>
  <c r="P401"/>
  <c r="W401" s="1"/>
  <c r="O401"/>
  <c r="P400"/>
  <c r="Q400" s="1"/>
  <c r="O400"/>
  <c r="P399"/>
  <c r="T399" s="1"/>
  <c r="O399"/>
  <c r="P398"/>
  <c r="W398" s="1"/>
  <c r="O398"/>
  <c r="P397"/>
  <c r="S397" s="1"/>
  <c r="O397"/>
  <c r="P396"/>
  <c r="W396" s="1"/>
  <c r="O396"/>
  <c r="P395"/>
  <c r="Q395" s="1"/>
  <c r="O395"/>
  <c r="P394"/>
  <c r="O394"/>
  <c r="P393"/>
  <c r="W393" s="1"/>
  <c r="O393"/>
  <c r="P392"/>
  <c r="Q392" s="1"/>
  <c r="O392"/>
  <c r="P391"/>
  <c r="T391" s="1"/>
  <c r="O391"/>
  <c r="P390"/>
  <c r="W390" s="1"/>
  <c r="O390"/>
  <c r="P389"/>
  <c r="S389" s="1"/>
  <c r="O389"/>
  <c r="P388"/>
  <c r="W388" s="1"/>
  <c r="O388"/>
  <c r="P387"/>
  <c r="W387" s="1"/>
  <c r="O387"/>
  <c r="P386"/>
  <c r="O386"/>
  <c r="P385"/>
  <c r="W385" s="1"/>
  <c r="O385"/>
  <c r="P384"/>
  <c r="T384" s="1"/>
  <c r="O384"/>
  <c r="P383"/>
  <c r="T383" s="1"/>
  <c r="O383"/>
  <c r="P382"/>
  <c r="W382" s="1"/>
  <c r="O382"/>
  <c r="P381"/>
  <c r="S381" s="1"/>
  <c r="O381"/>
  <c r="P380"/>
  <c r="W380" s="1"/>
  <c r="O380"/>
  <c r="P379"/>
  <c r="R379" s="1"/>
  <c r="O379"/>
  <c r="P378"/>
  <c r="O378"/>
  <c r="P377"/>
  <c r="W377" s="1"/>
  <c r="O377"/>
  <c r="P376"/>
  <c r="Q376" s="1"/>
  <c r="O376"/>
  <c r="P375"/>
  <c r="T375" s="1"/>
  <c r="O375"/>
  <c r="P374"/>
  <c r="W374" s="1"/>
  <c r="O374"/>
  <c r="P373"/>
  <c r="S373" s="1"/>
  <c r="O373"/>
  <c r="P372"/>
  <c r="W372" s="1"/>
  <c r="O372"/>
  <c r="P371"/>
  <c r="Q371" s="1"/>
  <c r="O371"/>
  <c r="P370"/>
  <c r="O370"/>
  <c r="P369"/>
  <c r="W369" s="1"/>
  <c r="O369"/>
  <c r="P368"/>
  <c r="W368" s="1"/>
  <c r="O368"/>
  <c r="P367"/>
  <c r="T367" s="1"/>
  <c r="O367"/>
  <c r="P366"/>
  <c r="W366" s="1"/>
  <c r="O366"/>
  <c r="P365"/>
  <c r="S365" s="1"/>
  <c r="O365"/>
  <c r="P364"/>
  <c r="W364" s="1"/>
  <c r="O364"/>
  <c r="P363"/>
  <c r="Q363" s="1"/>
  <c r="O363"/>
  <c r="P362"/>
  <c r="O362"/>
  <c r="P361"/>
  <c r="W361" s="1"/>
  <c r="O361"/>
  <c r="P360"/>
  <c r="R360" s="1"/>
  <c r="O360"/>
  <c r="P359"/>
  <c r="T359" s="1"/>
  <c r="O359"/>
  <c r="P358"/>
  <c r="W358" s="1"/>
  <c r="O358"/>
  <c r="P357"/>
  <c r="S357" s="1"/>
  <c r="O357"/>
  <c r="P356"/>
  <c r="W356" s="1"/>
  <c r="O356"/>
  <c r="P355"/>
  <c r="S355" s="1"/>
  <c r="O355"/>
  <c r="P354"/>
  <c r="O354"/>
  <c r="P353"/>
  <c r="R353" s="1"/>
  <c r="O353"/>
  <c r="P352"/>
  <c r="Q352" s="1"/>
  <c r="O352"/>
  <c r="P351"/>
  <c r="T351" s="1"/>
  <c r="O351"/>
  <c r="P350"/>
  <c r="W350" s="1"/>
  <c r="O350"/>
  <c r="P349"/>
  <c r="S349" s="1"/>
  <c r="O349"/>
  <c r="V344"/>
  <c r="N344"/>
  <c r="M344"/>
  <c r="L344"/>
  <c r="K344"/>
  <c r="J344"/>
  <c r="I344"/>
  <c r="H344"/>
  <c r="G344"/>
  <c r="F344"/>
  <c r="E344"/>
  <c r="D344"/>
  <c r="C344"/>
  <c r="B344"/>
  <c r="A344"/>
  <c r="V342"/>
  <c r="P342"/>
  <c r="R342" s="1"/>
  <c r="O342"/>
  <c r="V341"/>
  <c r="P341"/>
  <c r="O341"/>
  <c r="V340"/>
  <c r="P340"/>
  <c r="R340" s="1"/>
  <c r="O340"/>
  <c r="V339"/>
  <c r="P339"/>
  <c r="W339" s="1"/>
  <c r="O339"/>
  <c r="V338"/>
  <c r="P338"/>
  <c r="T338" s="1"/>
  <c r="O338"/>
  <c r="V337"/>
  <c r="P337"/>
  <c r="W337" s="1"/>
  <c r="O337"/>
  <c r="V336"/>
  <c r="P336"/>
  <c r="S336" s="1"/>
  <c r="O336"/>
  <c r="P335"/>
  <c r="W335" s="1"/>
  <c r="O335"/>
  <c r="P334"/>
  <c r="R334" s="1"/>
  <c r="O334"/>
  <c r="P333"/>
  <c r="O333"/>
  <c r="P332"/>
  <c r="R332" s="1"/>
  <c r="O332"/>
  <c r="P331"/>
  <c r="T331" s="1"/>
  <c r="O331"/>
  <c r="P330"/>
  <c r="T330" s="1"/>
  <c r="O330"/>
  <c r="P329"/>
  <c r="W329" s="1"/>
  <c r="O329"/>
  <c r="P328"/>
  <c r="S328" s="1"/>
  <c r="O328"/>
  <c r="P327"/>
  <c r="W327" s="1"/>
  <c r="O327"/>
  <c r="P326"/>
  <c r="R326" s="1"/>
  <c r="O326"/>
  <c r="P325"/>
  <c r="O325"/>
  <c r="P324"/>
  <c r="R324" s="1"/>
  <c r="O324"/>
  <c r="P323"/>
  <c r="R323" s="1"/>
  <c r="O323"/>
  <c r="P322"/>
  <c r="T322" s="1"/>
  <c r="O322"/>
  <c r="P321"/>
  <c r="W321" s="1"/>
  <c r="O321"/>
  <c r="P320"/>
  <c r="S320" s="1"/>
  <c r="O320"/>
  <c r="P319"/>
  <c r="W319" s="1"/>
  <c r="O319"/>
  <c r="P318"/>
  <c r="R318" s="1"/>
  <c r="O318"/>
  <c r="P317"/>
  <c r="O317"/>
  <c r="P316"/>
  <c r="R316" s="1"/>
  <c r="O316"/>
  <c r="P315"/>
  <c r="T315" s="1"/>
  <c r="O315"/>
  <c r="P314"/>
  <c r="T314" s="1"/>
  <c r="O314"/>
  <c r="P313"/>
  <c r="W313" s="1"/>
  <c r="O313"/>
  <c r="P312"/>
  <c r="S312" s="1"/>
  <c r="O312"/>
  <c r="P311"/>
  <c r="W311" s="1"/>
  <c r="O311"/>
  <c r="P310"/>
  <c r="R310" s="1"/>
  <c r="O310"/>
  <c r="P309"/>
  <c r="O309"/>
  <c r="P308"/>
  <c r="R308" s="1"/>
  <c r="O308"/>
  <c r="P307"/>
  <c r="Q307" s="1"/>
  <c r="O307"/>
  <c r="P306"/>
  <c r="T306" s="1"/>
  <c r="O306"/>
  <c r="P305"/>
  <c r="W305" s="1"/>
  <c r="O305"/>
  <c r="P304"/>
  <c r="S304" s="1"/>
  <c r="O304"/>
  <c r="P303"/>
  <c r="W303" s="1"/>
  <c r="O303"/>
  <c r="P302"/>
  <c r="R302" s="1"/>
  <c r="O302"/>
  <c r="P301"/>
  <c r="O301"/>
  <c r="P300"/>
  <c r="R300" s="1"/>
  <c r="O300"/>
  <c r="P299"/>
  <c r="W299" s="1"/>
  <c r="O299"/>
  <c r="P298"/>
  <c r="W298" s="1"/>
  <c r="O298"/>
  <c r="P297"/>
  <c r="W297" s="1"/>
  <c r="O297"/>
  <c r="P296"/>
  <c r="S296" s="1"/>
  <c r="O296"/>
  <c r="P295"/>
  <c r="Q295" s="1"/>
  <c r="O295"/>
  <c r="P294"/>
  <c r="W294" s="1"/>
  <c r="O294"/>
  <c r="P293"/>
  <c r="Q293" s="1"/>
  <c r="O293"/>
  <c r="P292"/>
  <c r="T292" s="1"/>
  <c r="O292"/>
  <c r="P291"/>
  <c r="Q291" s="1"/>
  <c r="O291"/>
  <c r="P290"/>
  <c r="W290" s="1"/>
  <c r="O290"/>
  <c r="P289"/>
  <c r="W289" s="1"/>
  <c r="O289"/>
  <c r="P288"/>
  <c r="S288" s="1"/>
  <c r="O288"/>
  <c r="P287"/>
  <c r="Q287" s="1"/>
  <c r="O287"/>
  <c r="P286"/>
  <c r="W286" s="1"/>
  <c r="O286"/>
  <c r="P285"/>
  <c r="Q285" s="1"/>
  <c r="O285"/>
  <c r="N280"/>
  <c r="M280"/>
  <c r="L280"/>
  <c r="K280"/>
  <c r="J280"/>
  <c r="I280"/>
  <c r="H280"/>
  <c r="G280"/>
  <c r="F280"/>
  <c r="E280"/>
  <c r="D280"/>
  <c r="C280"/>
  <c r="B280"/>
  <c r="A280"/>
  <c r="V278"/>
  <c r="P278"/>
  <c r="Q278" s="1"/>
  <c r="O278"/>
  <c r="V277"/>
  <c r="P277"/>
  <c r="Q277" s="1"/>
  <c r="O277"/>
  <c r="V276"/>
  <c r="P276"/>
  <c r="W276" s="1"/>
  <c r="O276"/>
  <c r="P275"/>
  <c r="Q275" s="1"/>
  <c r="O275"/>
  <c r="P274"/>
  <c r="T274" s="1"/>
  <c r="O274"/>
  <c r="P273"/>
  <c r="R273" s="1"/>
  <c r="O273"/>
  <c r="P272"/>
  <c r="W272" s="1"/>
  <c r="O272"/>
  <c r="P271"/>
  <c r="W271" s="1"/>
  <c r="O271"/>
  <c r="P270"/>
  <c r="Q270" s="1"/>
  <c r="O270"/>
  <c r="P269"/>
  <c r="Q269" s="1"/>
  <c r="O269"/>
  <c r="P268"/>
  <c r="W268" s="1"/>
  <c r="O268"/>
  <c r="P267"/>
  <c r="Q267" s="1"/>
  <c r="O267"/>
  <c r="P266"/>
  <c r="T266" s="1"/>
  <c r="O266"/>
  <c r="P265"/>
  <c r="Q265" s="1"/>
  <c r="O265"/>
  <c r="P264"/>
  <c r="W264" s="1"/>
  <c r="O264"/>
  <c r="P263"/>
  <c r="W263" s="1"/>
  <c r="O263"/>
  <c r="P262"/>
  <c r="S262" s="1"/>
  <c r="O262"/>
  <c r="P261"/>
  <c r="Q261" s="1"/>
  <c r="O261"/>
  <c r="P260"/>
  <c r="W260" s="1"/>
  <c r="O260"/>
  <c r="P259"/>
  <c r="O259"/>
  <c r="P258"/>
  <c r="T258" s="1"/>
  <c r="O258"/>
  <c r="P257"/>
  <c r="Q257" s="1"/>
  <c r="O257"/>
  <c r="P256"/>
  <c r="W256" s="1"/>
  <c r="O256"/>
  <c r="P255"/>
  <c r="W255" s="1"/>
  <c r="O255"/>
  <c r="P254"/>
  <c r="S254" s="1"/>
  <c r="O254"/>
  <c r="P253"/>
  <c r="Q253" s="1"/>
  <c r="O253"/>
  <c r="P252"/>
  <c r="W252" s="1"/>
  <c r="O252"/>
  <c r="P251"/>
  <c r="O251"/>
  <c r="P250"/>
  <c r="T250" s="1"/>
  <c r="O250"/>
  <c r="P249"/>
  <c r="W249" s="1"/>
  <c r="O249"/>
  <c r="P248"/>
  <c r="W248" s="1"/>
  <c r="O248"/>
  <c r="P247"/>
  <c r="W247" s="1"/>
  <c r="O247"/>
  <c r="P246"/>
  <c r="S246" s="1"/>
  <c r="O246"/>
  <c r="P245"/>
  <c r="Q245" s="1"/>
  <c r="O245"/>
  <c r="P244"/>
  <c r="T244" s="1"/>
  <c r="O244"/>
  <c r="P243"/>
  <c r="Q243" s="1"/>
  <c r="O243"/>
  <c r="P242"/>
  <c r="T242" s="1"/>
  <c r="O242"/>
  <c r="P241"/>
  <c r="Q241" s="1"/>
  <c r="O241"/>
  <c r="P240"/>
  <c r="S240" s="1"/>
  <c r="O240"/>
  <c r="P239"/>
  <c r="W239" s="1"/>
  <c r="O239"/>
  <c r="P238"/>
  <c r="S238" s="1"/>
  <c r="O238"/>
  <c r="P237"/>
  <c r="Q237" s="1"/>
  <c r="O237"/>
  <c r="P236"/>
  <c r="T236" s="1"/>
  <c r="O236"/>
  <c r="P235"/>
  <c r="Q235" s="1"/>
  <c r="O235"/>
  <c r="P234"/>
  <c r="T234" s="1"/>
  <c r="O234"/>
  <c r="P233"/>
  <c r="W233" s="1"/>
  <c r="O233"/>
  <c r="P232"/>
  <c r="T232" s="1"/>
  <c r="O232"/>
  <c r="P231"/>
  <c r="Q231" s="1"/>
  <c r="O231"/>
  <c r="P230"/>
  <c r="S230" s="1"/>
  <c r="O230"/>
  <c r="P229"/>
  <c r="Q229" s="1"/>
  <c r="O229"/>
  <c r="P228"/>
  <c r="R228" s="1"/>
  <c r="O228"/>
  <c r="P227"/>
  <c r="O227"/>
  <c r="P226"/>
  <c r="T226" s="1"/>
  <c r="O226"/>
  <c r="P225"/>
  <c r="R225" s="1"/>
  <c r="O225"/>
  <c r="P224"/>
  <c r="S224" s="1"/>
  <c r="O224"/>
  <c r="P223"/>
  <c r="Q223" s="1"/>
  <c r="O223"/>
  <c r="P222"/>
  <c r="S222" s="1"/>
  <c r="O222"/>
  <c r="P221"/>
  <c r="R221" s="1"/>
  <c r="O221"/>
  <c r="P220"/>
  <c r="R220" s="1"/>
  <c r="O220"/>
  <c r="P219"/>
  <c r="Q219" s="1"/>
  <c r="O219"/>
  <c r="P218"/>
  <c r="T218" s="1"/>
  <c r="O218"/>
  <c r="N212"/>
  <c r="M212"/>
  <c r="L212"/>
  <c r="K212"/>
  <c r="J212"/>
  <c r="I212"/>
  <c r="H212"/>
  <c r="G212"/>
  <c r="F212"/>
  <c r="E212"/>
  <c r="D212"/>
  <c r="C212"/>
  <c r="B212"/>
  <c r="A212"/>
  <c r="V210"/>
  <c r="P210"/>
  <c r="S210" s="1"/>
  <c r="O210"/>
  <c r="V209"/>
  <c r="P209"/>
  <c r="Q209" s="1"/>
  <c r="O209"/>
  <c r="V208"/>
  <c r="P208"/>
  <c r="Q208" s="1"/>
  <c r="O208"/>
  <c r="V207"/>
  <c r="P207"/>
  <c r="O207"/>
  <c r="V206"/>
  <c r="P206"/>
  <c r="R206" s="1"/>
  <c r="O206"/>
  <c r="V205"/>
  <c r="P205"/>
  <c r="Q205" s="1"/>
  <c r="O205"/>
  <c r="P204"/>
  <c r="Q204" s="1"/>
  <c r="O204"/>
  <c r="P203"/>
  <c r="W203" s="1"/>
  <c r="O203"/>
  <c r="P202"/>
  <c r="Q202" s="1"/>
  <c r="O202"/>
  <c r="P201"/>
  <c r="Q201" s="1"/>
  <c r="O201"/>
  <c r="P200"/>
  <c r="W200" s="1"/>
  <c r="O200"/>
  <c r="P199"/>
  <c r="S199" s="1"/>
  <c r="O199"/>
  <c r="P198"/>
  <c r="R198" s="1"/>
  <c r="O198"/>
  <c r="P197"/>
  <c r="S197" s="1"/>
  <c r="O197"/>
  <c r="P196"/>
  <c r="O196"/>
  <c r="P195"/>
  <c r="T195" s="1"/>
  <c r="O195"/>
  <c r="P194"/>
  <c r="Q194" s="1"/>
  <c r="O194"/>
  <c r="P193"/>
  <c r="Q193" s="1"/>
  <c r="O193"/>
  <c r="N188"/>
  <c r="M188"/>
  <c r="L188"/>
  <c r="K188"/>
  <c r="J188"/>
  <c r="I188"/>
  <c r="H188"/>
  <c r="G188"/>
  <c r="F188"/>
  <c r="E188"/>
  <c r="D188"/>
  <c r="C188"/>
  <c r="B188"/>
  <c r="A188"/>
  <c r="V186"/>
  <c r="P186"/>
  <c r="S186" s="1"/>
  <c r="O186"/>
  <c r="P185"/>
  <c r="Q185" s="1"/>
  <c r="O185"/>
  <c r="P184"/>
  <c r="S184" s="1"/>
  <c r="O184"/>
  <c r="P183"/>
  <c r="R183" s="1"/>
  <c r="O183"/>
  <c r="P182"/>
  <c r="S182" s="1"/>
  <c r="O182"/>
  <c r="P181"/>
  <c r="O181"/>
  <c r="P180"/>
  <c r="Q180" s="1"/>
  <c r="O180"/>
  <c r="P179"/>
  <c r="Q179" s="1"/>
  <c r="O179"/>
  <c r="P178"/>
  <c r="Q178" s="1"/>
  <c r="O178"/>
  <c r="P177"/>
  <c r="T177" s="1"/>
  <c r="O177"/>
  <c r="P176"/>
  <c r="R176" s="1"/>
  <c r="O176"/>
  <c r="P175"/>
  <c r="R175" s="1"/>
  <c r="O175"/>
  <c r="P174"/>
  <c r="S174" s="1"/>
  <c r="O174"/>
  <c r="P173"/>
  <c r="R173" s="1"/>
  <c r="O173"/>
  <c r="P172"/>
  <c r="R172" s="1"/>
  <c r="O172"/>
  <c r="P171"/>
  <c r="Q171" s="1"/>
  <c r="O171"/>
  <c r="P170"/>
  <c r="Q170" s="1"/>
  <c r="O170"/>
  <c r="P169"/>
  <c r="Q169" s="1"/>
  <c r="O169"/>
  <c r="P168"/>
  <c r="R168" s="1"/>
  <c r="O168"/>
  <c r="N161"/>
  <c r="M161"/>
  <c r="L161"/>
  <c r="K161"/>
  <c r="J161"/>
  <c r="I161"/>
  <c r="H161"/>
  <c r="G161"/>
  <c r="F161"/>
  <c r="E161"/>
  <c r="D161"/>
  <c r="C161"/>
  <c r="B161"/>
  <c r="A161"/>
  <c r="V159"/>
  <c r="P159"/>
  <c r="T159" s="1"/>
  <c r="O159"/>
  <c r="V158"/>
  <c r="P158"/>
  <c r="T158" s="1"/>
  <c r="O158"/>
  <c r="V157"/>
  <c r="P157"/>
  <c r="Q157" s="1"/>
  <c r="O157"/>
  <c r="V156"/>
  <c r="P156"/>
  <c r="W156" s="1"/>
  <c r="O156"/>
  <c r="V155"/>
  <c r="P155"/>
  <c r="W155" s="1"/>
  <c r="O155"/>
  <c r="V154"/>
  <c r="P154"/>
  <c r="Q154" s="1"/>
  <c r="O154"/>
  <c r="V153"/>
  <c r="P153"/>
  <c r="R153" s="1"/>
  <c r="O153"/>
  <c r="P152"/>
  <c r="S152" s="1"/>
  <c r="O152"/>
  <c r="P151"/>
  <c r="T151" s="1"/>
  <c r="O151"/>
  <c r="P150"/>
  <c r="Q150" s="1"/>
  <c r="O150"/>
  <c r="P149"/>
  <c r="Q149" s="1"/>
  <c r="O149"/>
  <c r="P148"/>
  <c r="W148" s="1"/>
  <c r="O148"/>
  <c r="P147"/>
  <c r="W147" s="1"/>
  <c r="O147"/>
  <c r="P146"/>
  <c r="Q146" s="1"/>
  <c r="O146"/>
  <c r="P145"/>
  <c r="R145" s="1"/>
  <c r="O145"/>
  <c r="P144"/>
  <c r="S144" s="1"/>
  <c r="O144"/>
  <c r="P143"/>
  <c r="T143" s="1"/>
  <c r="O143"/>
  <c r="P142"/>
  <c r="Q142" s="1"/>
  <c r="O142"/>
  <c r="P141"/>
  <c r="Q141" s="1"/>
  <c r="O141"/>
  <c r="P140"/>
  <c r="W140" s="1"/>
  <c r="O140"/>
  <c r="P139"/>
  <c r="Q139" s="1"/>
  <c r="O139"/>
  <c r="P138"/>
  <c r="W138" s="1"/>
  <c r="O138"/>
  <c r="P137"/>
  <c r="R137" s="1"/>
  <c r="O137"/>
  <c r="P136"/>
  <c r="Q136" s="1"/>
  <c r="O136"/>
  <c r="P135"/>
  <c r="T135" s="1"/>
  <c r="O135"/>
  <c r="P134"/>
  <c r="Q134" s="1"/>
  <c r="O134"/>
  <c r="P133"/>
  <c r="Q133" s="1"/>
  <c r="O133"/>
  <c r="P132"/>
  <c r="Q132" s="1"/>
  <c r="O132"/>
  <c r="W131"/>
  <c r="P131"/>
  <c r="Q131" s="1"/>
  <c r="O131"/>
  <c r="P130"/>
  <c r="W130" s="1"/>
  <c r="O130"/>
  <c r="P129"/>
  <c r="R129" s="1"/>
  <c r="O129"/>
  <c r="P128"/>
  <c r="Q128" s="1"/>
  <c r="O128"/>
  <c r="P127"/>
  <c r="S127" s="1"/>
  <c r="O127"/>
  <c r="P126"/>
  <c r="Q126" s="1"/>
  <c r="O126"/>
  <c r="P125"/>
  <c r="Q125" s="1"/>
  <c r="O125"/>
  <c r="P124"/>
  <c r="Q124" s="1"/>
  <c r="O124"/>
  <c r="P123"/>
  <c r="Q123" s="1"/>
  <c r="O123"/>
  <c r="P122"/>
  <c r="W122" s="1"/>
  <c r="O122"/>
  <c r="P121"/>
  <c r="R121" s="1"/>
  <c r="O121"/>
  <c r="P120"/>
  <c r="Q120" s="1"/>
  <c r="O120"/>
  <c r="P119"/>
  <c r="Q119" s="1"/>
  <c r="O119"/>
  <c r="P118"/>
  <c r="Q118" s="1"/>
  <c r="O118"/>
  <c r="P117"/>
  <c r="Q117" s="1"/>
  <c r="O117"/>
  <c r="P116"/>
  <c r="Q116" s="1"/>
  <c r="O116"/>
  <c r="P115"/>
  <c r="Q115" s="1"/>
  <c r="O115"/>
  <c r="P114"/>
  <c r="W114" s="1"/>
  <c r="O114"/>
  <c r="P113"/>
  <c r="R113" s="1"/>
  <c r="O113"/>
  <c r="P112"/>
  <c r="Q112" s="1"/>
  <c r="O112"/>
  <c r="P111"/>
  <c r="Q111" s="1"/>
  <c r="O111"/>
  <c r="P110"/>
  <c r="Q110" s="1"/>
  <c r="O110"/>
  <c r="P109"/>
  <c r="Q109" s="1"/>
  <c r="O109"/>
  <c r="P108"/>
  <c r="Q108" s="1"/>
  <c r="O108"/>
  <c r="P107"/>
  <c r="Q107" s="1"/>
  <c r="O107"/>
  <c r="P106"/>
  <c r="W106" s="1"/>
  <c r="O106"/>
  <c r="P105"/>
  <c r="R105" s="1"/>
  <c r="O105"/>
  <c r="P104"/>
  <c r="Q104" s="1"/>
  <c r="O104"/>
  <c r="P103"/>
  <c r="R103" s="1"/>
  <c r="O103"/>
  <c r="P102"/>
  <c r="Q102" s="1"/>
  <c r="O102"/>
  <c r="N96"/>
  <c r="M96"/>
  <c r="L96"/>
  <c r="K96"/>
  <c r="J96"/>
  <c r="I96"/>
  <c r="H96"/>
  <c r="G96"/>
  <c r="F96"/>
  <c r="E96"/>
  <c r="D96"/>
  <c r="C96"/>
  <c r="B96"/>
  <c r="A96"/>
  <c r="V94"/>
  <c r="P94"/>
  <c r="W94" s="1"/>
  <c r="O94"/>
  <c r="V93"/>
  <c r="P93"/>
  <c r="R93" s="1"/>
  <c r="O93"/>
  <c r="V92"/>
  <c r="P92"/>
  <c r="Q92" s="1"/>
  <c r="O92"/>
  <c r="P91"/>
  <c r="T91" s="1"/>
  <c r="O91"/>
  <c r="P90"/>
  <c r="Q90" s="1"/>
  <c r="O90"/>
  <c r="P89"/>
  <c r="Q89" s="1"/>
  <c r="O89"/>
  <c r="P88"/>
  <c r="W88" s="1"/>
  <c r="O88"/>
  <c r="P87"/>
  <c r="R87" s="1"/>
  <c r="O87"/>
  <c r="P86"/>
  <c r="W86" s="1"/>
  <c r="O86"/>
  <c r="P85"/>
  <c r="R85" s="1"/>
  <c r="O85"/>
  <c r="P84"/>
  <c r="Q84" s="1"/>
  <c r="O84"/>
  <c r="P83"/>
  <c r="S83" s="1"/>
  <c r="O83"/>
  <c r="P82"/>
  <c r="Q82" s="1"/>
  <c r="O82"/>
  <c r="P81"/>
  <c r="Q81" s="1"/>
  <c r="O81"/>
  <c r="P80"/>
  <c r="W80" s="1"/>
  <c r="O80"/>
  <c r="P79"/>
  <c r="R79" s="1"/>
  <c r="O79"/>
  <c r="P78"/>
  <c r="W78" s="1"/>
  <c r="O78"/>
  <c r="P77"/>
  <c r="R77" s="1"/>
  <c r="O77"/>
  <c r="P76"/>
  <c r="Q76" s="1"/>
  <c r="O76"/>
  <c r="P75"/>
  <c r="T75" s="1"/>
  <c r="O75"/>
  <c r="P74"/>
  <c r="Q74" s="1"/>
  <c r="O74"/>
  <c r="P73"/>
  <c r="Q73" s="1"/>
  <c r="O73"/>
  <c r="P72"/>
  <c r="W72" s="1"/>
  <c r="O72"/>
  <c r="P71"/>
  <c r="R71" s="1"/>
  <c r="O71"/>
  <c r="P70"/>
  <c r="W70" s="1"/>
  <c r="O70"/>
  <c r="P69"/>
  <c r="R69" s="1"/>
  <c r="O69"/>
  <c r="P68"/>
  <c r="Q68" s="1"/>
  <c r="O68"/>
  <c r="P67"/>
  <c r="Q67" s="1"/>
  <c r="O67"/>
  <c r="P66"/>
  <c r="Q66" s="1"/>
  <c r="O66"/>
  <c r="P65"/>
  <c r="Q65" s="1"/>
  <c r="O65"/>
  <c r="P64"/>
  <c r="W64" s="1"/>
  <c r="O64"/>
  <c r="P63"/>
  <c r="R63" s="1"/>
  <c r="O63"/>
  <c r="P62"/>
  <c r="W62" s="1"/>
  <c r="O62"/>
  <c r="P61"/>
  <c r="R61" s="1"/>
  <c r="O61"/>
  <c r="P60"/>
  <c r="Q60" s="1"/>
  <c r="O60"/>
  <c r="P59"/>
  <c r="R59" s="1"/>
  <c r="O59"/>
  <c r="P58"/>
  <c r="Q58" s="1"/>
  <c r="O58"/>
  <c r="P57"/>
  <c r="Q57" s="1"/>
  <c r="O57"/>
  <c r="P56"/>
  <c r="W56" s="1"/>
  <c r="O56"/>
  <c r="P55"/>
  <c r="R55" s="1"/>
  <c r="O55"/>
  <c r="P54"/>
  <c r="W54" s="1"/>
  <c r="O54"/>
  <c r="P53"/>
  <c r="R53" s="1"/>
  <c r="O53"/>
  <c r="P52"/>
  <c r="Q52" s="1"/>
  <c r="O52"/>
  <c r="P51"/>
  <c r="Q51" s="1"/>
  <c r="O51"/>
  <c r="P50"/>
  <c r="Q50" s="1"/>
  <c r="O50"/>
  <c r="P49"/>
  <c r="Q49" s="1"/>
  <c r="O49"/>
  <c r="P48"/>
  <c r="W48" s="1"/>
  <c r="O48"/>
  <c r="P47"/>
  <c r="R47" s="1"/>
  <c r="O47"/>
  <c r="P46"/>
  <c r="W46" s="1"/>
  <c r="O46"/>
  <c r="P45"/>
  <c r="R45" s="1"/>
  <c r="O45"/>
  <c r="P44"/>
  <c r="Q44" s="1"/>
  <c r="O44"/>
  <c r="P43"/>
  <c r="S43" s="1"/>
  <c r="O43"/>
  <c r="P42"/>
  <c r="Q42" s="1"/>
  <c r="O42"/>
  <c r="P41"/>
  <c r="Q41" s="1"/>
  <c r="O41"/>
  <c r="P40"/>
  <c r="W40" s="1"/>
  <c r="O40"/>
  <c r="P39"/>
  <c r="R39" s="1"/>
  <c r="O39"/>
  <c r="P38"/>
  <c r="W38" s="1"/>
  <c r="O38"/>
  <c r="P37"/>
  <c r="R37" s="1"/>
  <c r="O37"/>
  <c r="P36"/>
  <c r="Q36" s="1"/>
  <c r="O36"/>
  <c r="P35"/>
  <c r="W35" s="1"/>
  <c r="O35"/>
  <c r="P34"/>
  <c r="Q34" s="1"/>
  <c r="O34"/>
  <c r="N28"/>
  <c r="M28"/>
  <c r="L28"/>
  <c r="K28"/>
  <c r="J28"/>
  <c r="I28"/>
  <c r="H28"/>
  <c r="G28"/>
  <c r="F28"/>
  <c r="E28"/>
  <c r="D28"/>
  <c r="C28"/>
  <c r="B28"/>
  <c r="A28"/>
  <c r="V26"/>
  <c r="P26"/>
  <c r="W26" s="1"/>
  <c r="O26"/>
  <c r="P25"/>
  <c r="Q25" s="1"/>
  <c r="O25"/>
  <c r="P24"/>
  <c r="Q24" s="1"/>
  <c r="O24"/>
  <c r="P23"/>
  <c r="W23" s="1"/>
  <c r="O23"/>
  <c r="P22"/>
  <c r="R22" s="1"/>
  <c r="O22"/>
  <c r="P21"/>
  <c r="W21" s="1"/>
  <c r="O21"/>
  <c r="P20"/>
  <c r="R20" s="1"/>
  <c r="O20"/>
  <c r="P19"/>
  <c r="Q19" s="1"/>
  <c r="O19"/>
  <c r="P18"/>
  <c r="T18" s="1"/>
  <c r="O18"/>
  <c r="P17"/>
  <c r="Q17" s="1"/>
  <c r="O17"/>
  <c r="P16"/>
  <c r="Q16" s="1"/>
  <c r="O16"/>
  <c r="P15"/>
  <c r="W15" s="1"/>
  <c r="O15"/>
  <c r="P14"/>
  <c r="R14" s="1"/>
  <c r="O14"/>
  <c r="P13"/>
  <c r="W13" s="1"/>
  <c r="O13"/>
  <c r="P12"/>
  <c r="R12" s="1"/>
  <c r="O12"/>
  <c r="P11"/>
  <c r="Q11" s="1"/>
  <c r="O11"/>
  <c r="P10"/>
  <c r="S10" s="1"/>
  <c r="O10"/>
  <c r="P9"/>
  <c r="Q9" s="1"/>
  <c r="O9"/>
  <c r="P8"/>
  <c r="Q8" s="1"/>
  <c r="O8"/>
  <c r="A3"/>
  <c r="N2"/>
  <c r="M2"/>
  <c r="L2"/>
  <c r="K2"/>
  <c r="J2"/>
  <c r="I2"/>
  <c r="H2"/>
  <c r="G2"/>
  <c r="F2"/>
  <c r="E2"/>
  <c r="D2"/>
  <c r="S391" l="1"/>
  <c r="W397"/>
  <c r="L97"/>
  <c r="T401"/>
  <c r="W411"/>
  <c r="Q397"/>
  <c r="W132"/>
  <c r="K281"/>
  <c r="W75"/>
  <c r="S151"/>
  <c r="W159"/>
  <c r="T171"/>
  <c r="T182"/>
  <c r="R200"/>
  <c r="S326"/>
  <c r="S90"/>
  <c r="S171"/>
  <c r="R182"/>
  <c r="S401"/>
  <c r="T65"/>
  <c r="S126"/>
  <c r="M417"/>
  <c r="S65"/>
  <c r="S125"/>
  <c r="S109"/>
  <c r="Q316"/>
  <c r="Q323"/>
  <c r="W413"/>
  <c r="W149"/>
  <c r="R222"/>
  <c r="R299"/>
  <c r="S332"/>
  <c r="W42"/>
  <c r="W57"/>
  <c r="R127"/>
  <c r="K213"/>
  <c r="T233"/>
  <c r="W236"/>
  <c r="R258"/>
  <c r="W342"/>
  <c r="W16"/>
  <c r="R42"/>
  <c r="T57"/>
  <c r="Q127"/>
  <c r="U127" s="1"/>
  <c r="W208"/>
  <c r="R233"/>
  <c r="T247"/>
  <c r="Q258"/>
  <c r="S316"/>
  <c r="U316" s="1"/>
  <c r="T323"/>
  <c r="T326"/>
  <c r="R389"/>
  <c r="S399"/>
  <c r="S229"/>
  <c r="J281"/>
  <c r="T366"/>
  <c r="S18"/>
  <c r="S66"/>
  <c r="Q77"/>
  <c r="W83"/>
  <c r="T108"/>
  <c r="W158"/>
  <c r="T210"/>
  <c r="R229"/>
  <c r="R304"/>
  <c r="U304" s="1"/>
  <c r="R355"/>
  <c r="Q366"/>
  <c r="R373"/>
  <c r="T83"/>
  <c r="R83"/>
  <c r="W139"/>
  <c r="S158"/>
  <c r="T17"/>
  <c r="Q83"/>
  <c r="Q103"/>
  <c r="W142"/>
  <c r="R158"/>
  <c r="S200"/>
  <c r="S256"/>
  <c r="S299"/>
  <c r="W357"/>
  <c r="Q379"/>
  <c r="W43"/>
  <c r="T58"/>
  <c r="S159"/>
  <c r="F162"/>
  <c r="N162"/>
  <c r="J29"/>
  <c r="T41"/>
  <c r="R43"/>
  <c r="T56"/>
  <c r="S58"/>
  <c r="T64"/>
  <c r="R66"/>
  <c r="Q69"/>
  <c r="T88"/>
  <c r="W90"/>
  <c r="Q93"/>
  <c r="W113"/>
  <c r="W116"/>
  <c r="W126"/>
  <c r="S156"/>
  <c r="Q158"/>
  <c r="R159"/>
  <c r="T172"/>
  <c r="L213"/>
  <c r="W228"/>
  <c r="S306"/>
  <c r="Q332"/>
  <c r="S338"/>
  <c r="W355"/>
  <c r="T368"/>
  <c r="S375"/>
  <c r="Q389"/>
  <c r="S24"/>
  <c r="K29"/>
  <c r="S41"/>
  <c r="Q43"/>
  <c r="Q53"/>
  <c r="R58"/>
  <c r="T90"/>
  <c r="Q113"/>
  <c r="T116"/>
  <c r="T126"/>
  <c r="Q159"/>
  <c r="S179"/>
  <c r="W221"/>
  <c r="W230"/>
  <c r="T239"/>
  <c r="S269"/>
  <c r="W287"/>
  <c r="T290"/>
  <c r="H345"/>
  <c r="T355"/>
  <c r="S368"/>
  <c r="W150"/>
  <c r="T198"/>
  <c r="W241"/>
  <c r="W265"/>
  <c r="T400"/>
  <c r="S17"/>
  <c r="S26"/>
  <c r="Q37"/>
  <c r="W55"/>
  <c r="T59"/>
  <c r="W65"/>
  <c r="Q75"/>
  <c r="W87"/>
  <c r="R90"/>
  <c r="T102"/>
  <c r="W127"/>
  <c r="T150"/>
  <c r="W157"/>
  <c r="W171"/>
  <c r="S195"/>
  <c r="S198"/>
  <c r="T200"/>
  <c r="S203"/>
  <c r="W210"/>
  <c r="S241"/>
  <c r="S258"/>
  <c r="R265"/>
  <c r="T299"/>
  <c r="S302"/>
  <c r="Q308"/>
  <c r="T328"/>
  <c r="W331"/>
  <c r="Q355"/>
  <c r="U355" s="1"/>
  <c r="Q357"/>
  <c r="S384"/>
  <c r="S400"/>
  <c r="Q406"/>
  <c r="R17"/>
  <c r="R26"/>
  <c r="T40"/>
  <c r="Q55"/>
  <c r="Q59"/>
  <c r="U59" s="1"/>
  <c r="S81"/>
  <c r="W137"/>
  <c r="T140"/>
  <c r="R147"/>
  <c r="S150"/>
  <c r="T155"/>
  <c r="H162"/>
  <c r="W168"/>
  <c r="R203"/>
  <c r="S220"/>
  <c r="T238"/>
  <c r="R241"/>
  <c r="Q289"/>
  <c r="Q292"/>
  <c r="Q302"/>
  <c r="R328"/>
  <c r="S331"/>
  <c r="F345"/>
  <c r="N345"/>
  <c r="R384"/>
  <c r="R400"/>
  <c r="S9"/>
  <c r="W22"/>
  <c r="W47"/>
  <c r="W197"/>
  <c r="Q222"/>
  <c r="U222" s="1"/>
  <c r="S264"/>
  <c r="Q304"/>
  <c r="T350"/>
  <c r="T408"/>
  <c r="W82"/>
  <c r="W110"/>
  <c r="S168"/>
  <c r="T170"/>
  <c r="Q172"/>
  <c r="E189"/>
  <c r="T197"/>
  <c r="R199"/>
  <c r="T201"/>
  <c r="D213"/>
  <c r="S221"/>
  <c r="T225"/>
  <c r="T228"/>
  <c r="Q230"/>
  <c r="T240"/>
  <c r="W245"/>
  <c r="W262"/>
  <c r="T310"/>
  <c r="W315"/>
  <c r="T339"/>
  <c r="W403"/>
  <c r="S408"/>
  <c r="W9"/>
  <c r="W14"/>
  <c r="Q22"/>
  <c r="W24"/>
  <c r="T43"/>
  <c r="Q71"/>
  <c r="T82"/>
  <c r="Q87"/>
  <c r="W91"/>
  <c r="W93"/>
  <c r="S110"/>
  <c r="T118"/>
  <c r="T127"/>
  <c r="W133"/>
  <c r="S135"/>
  <c r="T147"/>
  <c r="T154"/>
  <c r="S157"/>
  <c r="S170"/>
  <c r="W174"/>
  <c r="W177"/>
  <c r="S183"/>
  <c r="Q186"/>
  <c r="D189"/>
  <c r="L189"/>
  <c r="R197"/>
  <c r="T203"/>
  <c r="S218"/>
  <c r="W222"/>
  <c r="Q225"/>
  <c r="S228"/>
  <c r="S245"/>
  <c r="S250"/>
  <c r="R262"/>
  <c r="Q273"/>
  <c r="W295"/>
  <c r="W302"/>
  <c r="W304"/>
  <c r="S310"/>
  <c r="T312"/>
  <c r="S315"/>
  <c r="Q321"/>
  <c r="T329"/>
  <c r="S339"/>
  <c r="T342"/>
  <c r="D345"/>
  <c r="L345"/>
  <c r="W352"/>
  <c r="R368"/>
  <c r="Q384"/>
  <c r="T385"/>
  <c r="T403"/>
  <c r="R408"/>
  <c r="T411"/>
  <c r="R413"/>
  <c r="T9"/>
  <c r="Q14"/>
  <c r="T24"/>
  <c r="T26"/>
  <c r="W49"/>
  <c r="T74"/>
  <c r="S82"/>
  <c r="S91"/>
  <c r="W102"/>
  <c r="W108"/>
  <c r="R110"/>
  <c r="W115"/>
  <c r="W119"/>
  <c r="S147"/>
  <c r="W151"/>
  <c r="R157"/>
  <c r="U157" s="1"/>
  <c r="R174"/>
  <c r="S177"/>
  <c r="R194"/>
  <c r="J213"/>
  <c r="R218"/>
  <c r="S232"/>
  <c r="S234"/>
  <c r="W253"/>
  <c r="T256"/>
  <c r="Q262"/>
  <c r="T264"/>
  <c r="W269"/>
  <c r="T297"/>
  <c r="T302"/>
  <c r="T304"/>
  <c r="Q310"/>
  <c r="R312"/>
  <c r="W326"/>
  <c r="R339"/>
  <c r="S340"/>
  <c r="S342"/>
  <c r="T352"/>
  <c r="T374"/>
  <c r="Q377"/>
  <c r="S385"/>
  <c r="T387"/>
  <c r="W392"/>
  <c r="S403"/>
  <c r="W405"/>
  <c r="S411"/>
  <c r="W10"/>
  <c r="T119"/>
  <c r="I281"/>
  <c r="Q312"/>
  <c r="Q337"/>
  <c r="Q339"/>
  <c r="Q340"/>
  <c r="U340" s="1"/>
  <c r="Q342"/>
  <c r="Q349"/>
  <c r="S352"/>
  <c r="Q365"/>
  <c r="T369"/>
  <c r="Q374"/>
  <c r="R385"/>
  <c r="S387"/>
  <c r="S392"/>
  <c r="R405"/>
  <c r="Q409"/>
  <c r="R411"/>
  <c r="T414"/>
  <c r="T10"/>
  <c r="T35"/>
  <c r="J97"/>
  <c r="S102"/>
  <c r="S119"/>
  <c r="W121"/>
  <c r="T134"/>
  <c r="S155"/>
  <c r="E162"/>
  <c r="M162"/>
  <c r="K189"/>
  <c r="I189"/>
  <c r="H213"/>
  <c r="T249"/>
  <c r="H281"/>
  <c r="S367"/>
  <c r="S369"/>
  <c r="W371"/>
  <c r="S383"/>
  <c r="R387"/>
  <c r="R392"/>
  <c r="Q414"/>
  <c r="R10"/>
  <c r="D29"/>
  <c r="L29"/>
  <c r="S35"/>
  <c r="S75"/>
  <c r="R102"/>
  <c r="W109"/>
  <c r="S111"/>
  <c r="R119"/>
  <c r="Q121"/>
  <c r="S134"/>
  <c r="T153"/>
  <c r="R155"/>
  <c r="S249"/>
  <c r="W277"/>
  <c r="T296"/>
  <c r="S353"/>
  <c r="T371"/>
  <c r="S8"/>
  <c r="Q10"/>
  <c r="T15"/>
  <c r="W20"/>
  <c r="R35"/>
  <c r="W37"/>
  <c r="W66"/>
  <c r="W69"/>
  <c r="R75"/>
  <c r="W77"/>
  <c r="T103"/>
  <c r="T109"/>
  <c r="R134"/>
  <c r="W146"/>
  <c r="T148"/>
  <c r="T156"/>
  <c r="W184"/>
  <c r="G189"/>
  <c r="W195"/>
  <c r="T223"/>
  <c r="S233"/>
  <c r="R249"/>
  <c r="S265"/>
  <c r="R296"/>
  <c r="T313"/>
  <c r="Q353"/>
  <c r="R357"/>
  <c r="Q360"/>
  <c r="S371"/>
  <c r="W373"/>
  <c r="W384"/>
  <c r="R397"/>
  <c r="U397" s="1"/>
  <c r="T406"/>
  <c r="W408"/>
  <c r="K97"/>
  <c r="R9"/>
  <c r="W12"/>
  <c r="R18"/>
  <c r="Q20"/>
  <c r="Q26"/>
  <c r="U26" s="1"/>
  <c r="Q35"/>
  <c r="W39"/>
  <c r="W41"/>
  <c r="Q47"/>
  <c r="T49"/>
  <c r="S57"/>
  <c r="W58"/>
  <c r="T66"/>
  <c r="W67"/>
  <c r="S74"/>
  <c r="T80"/>
  <c r="R82"/>
  <c r="W85"/>
  <c r="R91"/>
  <c r="H97"/>
  <c r="T110"/>
  <c r="W111"/>
  <c r="S118"/>
  <c r="W124"/>
  <c r="R126"/>
  <c r="W129"/>
  <c r="T132"/>
  <c r="R135"/>
  <c r="Q137"/>
  <c r="T142"/>
  <c r="Q147"/>
  <c r="S148"/>
  <c r="W153"/>
  <c r="Q155"/>
  <c r="R156"/>
  <c r="T157"/>
  <c r="R177"/>
  <c r="R179"/>
  <c r="W180"/>
  <c r="W182"/>
  <c r="R184"/>
  <c r="W185"/>
  <c r="R195"/>
  <c r="Q197"/>
  <c r="W198"/>
  <c r="Q200"/>
  <c r="U200" s="1"/>
  <c r="S201"/>
  <c r="Q203"/>
  <c r="G213"/>
  <c r="T222"/>
  <c r="W229"/>
  <c r="Q233"/>
  <c r="R234"/>
  <c r="R238"/>
  <c r="T241"/>
  <c r="Q247"/>
  <c r="Q249"/>
  <c r="R250"/>
  <c r="S253"/>
  <c r="T262"/>
  <c r="T265"/>
  <c r="T272"/>
  <c r="W278"/>
  <c r="G281"/>
  <c r="W288"/>
  <c r="S290"/>
  <c r="W291"/>
  <c r="Q296"/>
  <c r="S297"/>
  <c r="Q299"/>
  <c r="U299" s="1"/>
  <c r="S300"/>
  <c r="W307"/>
  <c r="S313"/>
  <c r="R315"/>
  <c r="W320"/>
  <c r="S322"/>
  <c r="Q326"/>
  <c r="U326" s="1"/>
  <c r="Q328"/>
  <c r="S329"/>
  <c r="R331"/>
  <c r="W336"/>
  <c r="Q350"/>
  <c r="R352"/>
  <c r="T353"/>
  <c r="S359"/>
  <c r="Q368"/>
  <c r="R369"/>
  <c r="R371"/>
  <c r="Q373"/>
  <c r="W376"/>
  <c r="Q385"/>
  <c r="Q387"/>
  <c r="T390"/>
  <c r="T392"/>
  <c r="W395"/>
  <c r="R401"/>
  <c r="R403"/>
  <c r="Q405"/>
  <c r="Q413"/>
  <c r="L417"/>
  <c r="Q12"/>
  <c r="Q18"/>
  <c r="Q39"/>
  <c r="S49"/>
  <c r="W50"/>
  <c r="W59"/>
  <c r="T67"/>
  <c r="T72"/>
  <c r="R74"/>
  <c r="U82"/>
  <c r="Q85"/>
  <c r="Q91"/>
  <c r="G97"/>
  <c r="D97"/>
  <c r="W103"/>
  <c r="T111"/>
  <c r="R118"/>
  <c r="T124"/>
  <c r="Q129"/>
  <c r="Q135"/>
  <c r="W144"/>
  <c r="K162"/>
  <c r="W172"/>
  <c r="Q177"/>
  <c r="T180"/>
  <c r="T185"/>
  <c r="J189"/>
  <c r="Q195"/>
  <c r="T208"/>
  <c r="F213"/>
  <c r="N213"/>
  <c r="W225"/>
  <c r="Q234"/>
  <c r="Q238"/>
  <c r="Q250"/>
  <c r="W254"/>
  <c r="W270"/>
  <c r="S272"/>
  <c r="W273"/>
  <c r="F281"/>
  <c r="N281"/>
  <c r="T291"/>
  <c r="Q297"/>
  <c r="Q300"/>
  <c r="T307"/>
  <c r="U310"/>
  <c r="Q313"/>
  <c r="Q315"/>
  <c r="W318"/>
  <c r="W323"/>
  <c r="Q329"/>
  <c r="Q331"/>
  <c r="W334"/>
  <c r="K345"/>
  <c r="W360"/>
  <c r="Q369"/>
  <c r="T376"/>
  <c r="W379"/>
  <c r="W381"/>
  <c r="Q390"/>
  <c r="T393"/>
  <c r="T395"/>
  <c r="Q401"/>
  <c r="G424"/>
  <c r="D417"/>
  <c r="I29"/>
  <c r="T50"/>
  <c r="W51"/>
  <c r="S67"/>
  <c r="W89"/>
  <c r="F97"/>
  <c r="N97"/>
  <c r="W169"/>
  <c r="S180"/>
  <c r="S185"/>
  <c r="S208"/>
  <c r="E213"/>
  <c r="M213"/>
  <c r="S242"/>
  <c r="T254"/>
  <c r="W257"/>
  <c r="T263"/>
  <c r="S266"/>
  <c r="T273"/>
  <c r="E281"/>
  <c r="M281"/>
  <c r="T288"/>
  <c r="S291"/>
  <c r="T305"/>
  <c r="S307"/>
  <c r="T318"/>
  <c r="T320"/>
  <c r="T334"/>
  <c r="T336"/>
  <c r="I345"/>
  <c r="T360"/>
  <c r="W363"/>
  <c r="W365"/>
  <c r="S376"/>
  <c r="T377"/>
  <c r="T379"/>
  <c r="S393"/>
  <c r="S395"/>
  <c r="T409"/>
  <c r="I97"/>
  <c r="W8"/>
  <c r="T16"/>
  <c r="W25"/>
  <c r="H29"/>
  <c r="W34"/>
  <c r="T42"/>
  <c r="S50"/>
  <c r="T51"/>
  <c r="S59"/>
  <c r="W61"/>
  <c r="U66"/>
  <c r="R67"/>
  <c r="W79"/>
  <c r="W81"/>
  <c r="T89"/>
  <c r="E97"/>
  <c r="M97"/>
  <c r="S103"/>
  <c r="W105"/>
  <c r="U110"/>
  <c r="R111"/>
  <c r="W125"/>
  <c r="T133"/>
  <c r="W141"/>
  <c r="T149"/>
  <c r="W154"/>
  <c r="U159"/>
  <c r="T169"/>
  <c r="S172"/>
  <c r="R180"/>
  <c r="Q182"/>
  <c r="U182" s="1"/>
  <c r="W183"/>
  <c r="R185"/>
  <c r="H189"/>
  <c r="W199"/>
  <c r="W202"/>
  <c r="S206"/>
  <c r="R208"/>
  <c r="T209"/>
  <c r="Q218"/>
  <c r="Q220"/>
  <c r="U220" s="1"/>
  <c r="S225"/>
  <c r="U225" s="1"/>
  <c r="T230"/>
  <c r="W232"/>
  <c r="Q239"/>
  <c r="R242"/>
  <c r="W246"/>
  <c r="T248"/>
  <c r="R254"/>
  <c r="T257"/>
  <c r="S263"/>
  <c r="R266"/>
  <c r="T270"/>
  <c r="S273"/>
  <c r="S277"/>
  <c r="T278"/>
  <c r="D281"/>
  <c r="L281"/>
  <c r="R288"/>
  <c r="T289"/>
  <c r="R291"/>
  <c r="S292"/>
  <c r="T298"/>
  <c r="S305"/>
  <c r="R307"/>
  <c r="S318"/>
  <c r="R320"/>
  <c r="T321"/>
  <c r="S323"/>
  <c r="S334"/>
  <c r="R336"/>
  <c r="T337"/>
  <c r="W349"/>
  <c r="T358"/>
  <c r="S360"/>
  <c r="U360" s="1"/>
  <c r="T361"/>
  <c r="T363"/>
  <c r="R376"/>
  <c r="S377"/>
  <c r="S379"/>
  <c r="U379" s="1"/>
  <c r="R381"/>
  <c r="R393"/>
  <c r="R395"/>
  <c r="U395" s="1"/>
  <c r="S409"/>
  <c r="E417"/>
  <c r="M424"/>
  <c r="T8"/>
  <c r="S16"/>
  <c r="W17"/>
  <c r="T25"/>
  <c r="G29"/>
  <c r="T34"/>
  <c r="S42"/>
  <c r="U42" s="1"/>
  <c r="T48"/>
  <c r="R50"/>
  <c r="S51"/>
  <c r="W53"/>
  <c r="U58"/>
  <c r="Q61"/>
  <c r="W71"/>
  <c r="W73"/>
  <c r="Q79"/>
  <c r="T81"/>
  <c r="S89"/>
  <c r="Q105"/>
  <c r="W117"/>
  <c r="W123"/>
  <c r="T125"/>
  <c r="S133"/>
  <c r="W134"/>
  <c r="T141"/>
  <c r="W143"/>
  <c r="S149"/>
  <c r="S169"/>
  <c r="T183"/>
  <c r="T186"/>
  <c r="S194"/>
  <c r="S202"/>
  <c r="Q206"/>
  <c r="S226"/>
  <c r="R230"/>
  <c r="U230" s="1"/>
  <c r="W237"/>
  <c r="Q242"/>
  <c r="T246"/>
  <c r="S248"/>
  <c r="Q254"/>
  <c r="S257"/>
  <c r="Q263"/>
  <c r="Q266"/>
  <c r="S270"/>
  <c r="T271"/>
  <c r="S274"/>
  <c r="S278"/>
  <c r="Q288"/>
  <c r="S289"/>
  <c r="R292"/>
  <c r="W296"/>
  <c r="S298"/>
  <c r="Q305"/>
  <c r="S308"/>
  <c r="W310"/>
  <c r="W312"/>
  <c r="S314"/>
  <c r="Q318"/>
  <c r="Q320"/>
  <c r="S321"/>
  <c r="W328"/>
  <c r="S330"/>
  <c r="Q334"/>
  <c r="Q336"/>
  <c r="S337"/>
  <c r="G345"/>
  <c r="R349"/>
  <c r="S351"/>
  <c r="Q358"/>
  <c r="S361"/>
  <c r="S363"/>
  <c r="R365"/>
  <c r="R377"/>
  <c r="Q381"/>
  <c r="W389"/>
  <c r="Q393"/>
  <c r="W400"/>
  <c r="R409"/>
  <c r="W18"/>
  <c r="S25"/>
  <c r="F29"/>
  <c r="N29"/>
  <c r="S34"/>
  <c r="W45"/>
  <c r="R51"/>
  <c r="U51" s="1"/>
  <c r="W63"/>
  <c r="T73"/>
  <c r="T117"/>
  <c r="W135"/>
  <c r="W152"/>
  <c r="R169"/>
  <c r="S173"/>
  <c r="R226"/>
  <c r="S237"/>
  <c r="U241"/>
  <c r="R246"/>
  <c r="T255"/>
  <c r="R257"/>
  <c r="W261"/>
  <c r="R270"/>
  <c r="S271"/>
  <c r="R274"/>
  <c r="R278"/>
  <c r="S324"/>
  <c r="R361"/>
  <c r="R363"/>
  <c r="T382"/>
  <c r="T398"/>
  <c r="C424"/>
  <c r="K420"/>
  <c r="T23"/>
  <c r="R25"/>
  <c r="E29"/>
  <c r="M29"/>
  <c r="R34"/>
  <c r="Q45"/>
  <c r="Q63"/>
  <c r="S73"/>
  <c r="W74"/>
  <c r="W107"/>
  <c r="S117"/>
  <c r="W118"/>
  <c r="W145"/>
  <c r="T152"/>
  <c r="Q173"/>
  <c r="W175"/>
  <c r="Q226"/>
  <c r="R237"/>
  <c r="W238"/>
  <c r="Q246"/>
  <c r="Q255"/>
  <c r="S261"/>
  <c r="Q271"/>
  <c r="Q274"/>
  <c r="Q324"/>
  <c r="Q361"/>
  <c r="Q382"/>
  <c r="Q398"/>
  <c r="S407"/>
  <c r="Q168"/>
  <c r="T168"/>
  <c r="W170"/>
  <c r="R170"/>
  <c r="U170" s="1"/>
  <c r="W209"/>
  <c r="R209"/>
  <c r="S209"/>
  <c r="Q221"/>
  <c r="U221" s="1"/>
  <c r="T221"/>
  <c r="Q232"/>
  <c r="R232"/>
  <c r="Q309"/>
  <c r="R309"/>
  <c r="S309"/>
  <c r="T309"/>
  <c r="W309"/>
  <c r="J420"/>
  <c r="J345"/>
  <c r="Q370"/>
  <c r="R370"/>
  <c r="S370"/>
  <c r="T370"/>
  <c r="W370"/>
  <c r="R8"/>
  <c r="W11"/>
  <c r="T14"/>
  <c r="S15"/>
  <c r="R16"/>
  <c r="W19"/>
  <c r="T22"/>
  <c r="S23"/>
  <c r="R24"/>
  <c r="W36"/>
  <c r="T39"/>
  <c r="S40"/>
  <c r="R41"/>
  <c r="U41" s="1"/>
  <c r="W44"/>
  <c r="T47"/>
  <c r="S48"/>
  <c r="R49"/>
  <c r="W52"/>
  <c r="T55"/>
  <c r="S56"/>
  <c r="R57"/>
  <c r="U57" s="1"/>
  <c r="W60"/>
  <c r="T63"/>
  <c r="S64"/>
  <c r="R65"/>
  <c r="U65" s="1"/>
  <c r="W68"/>
  <c r="T71"/>
  <c r="S72"/>
  <c r="R73"/>
  <c r="W76"/>
  <c r="T79"/>
  <c r="S80"/>
  <c r="R81"/>
  <c r="W84"/>
  <c r="T87"/>
  <c r="S88"/>
  <c r="R89"/>
  <c r="W92"/>
  <c r="W104"/>
  <c r="T107"/>
  <c r="S108"/>
  <c r="R109"/>
  <c r="W112"/>
  <c r="T115"/>
  <c r="S116"/>
  <c r="R117"/>
  <c r="W120"/>
  <c r="T123"/>
  <c r="S124"/>
  <c r="R125"/>
  <c r="U125" s="1"/>
  <c r="W128"/>
  <c r="T131"/>
  <c r="S132"/>
  <c r="R133"/>
  <c r="W136"/>
  <c r="T139"/>
  <c r="S140"/>
  <c r="S141"/>
  <c r="S142"/>
  <c r="S143"/>
  <c r="T144"/>
  <c r="T145"/>
  <c r="T146"/>
  <c r="R148"/>
  <c r="R149"/>
  <c r="R150"/>
  <c r="U150" s="1"/>
  <c r="R151"/>
  <c r="R152"/>
  <c r="S153"/>
  <c r="S154"/>
  <c r="Q156"/>
  <c r="U156" s="1"/>
  <c r="R171"/>
  <c r="T174"/>
  <c r="W176"/>
  <c r="Q183"/>
  <c r="U183" s="1"/>
  <c r="N189"/>
  <c r="Q198"/>
  <c r="U198" s="1"/>
  <c r="T202"/>
  <c r="W224"/>
  <c r="Q228"/>
  <c r="U228" s="1"/>
  <c r="D420"/>
  <c r="L420"/>
  <c r="Q207"/>
  <c r="T207"/>
  <c r="Q236"/>
  <c r="R236"/>
  <c r="S236"/>
  <c r="R243"/>
  <c r="S243"/>
  <c r="T243"/>
  <c r="W243"/>
  <c r="Q276"/>
  <c r="R276"/>
  <c r="S276"/>
  <c r="T276"/>
  <c r="Q286"/>
  <c r="R286"/>
  <c r="S286"/>
  <c r="T286"/>
  <c r="Q294"/>
  <c r="R294"/>
  <c r="S294"/>
  <c r="T294"/>
  <c r="Q333"/>
  <c r="R333"/>
  <c r="S333"/>
  <c r="T333"/>
  <c r="W333"/>
  <c r="G162"/>
  <c r="T13"/>
  <c r="S14"/>
  <c r="U14" s="1"/>
  <c r="R15"/>
  <c r="T21"/>
  <c r="S22"/>
  <c r="U22" s="1"/>
  <c r="R23"/>
  <c r="T38"/>
  <c r="S39"/>
  <c r="R40"/>
  <c r="T46"/>
  <c r="S47"/>
  <c r="U47" s="1"/>
  <c r="R48"/>
  <c r="T54"/>
  <c r="S55"/>
  <c r="U55" s="1"/>
  <c r="R56"/>
  <c r="T62"/>
  <c r="S63"/>
  <c r="R64"/>
  <c r="T70"/>
  <c r="S71"/>
  <c r="R72"/>
  <c r="T78"/>
  <c r="S79"/>
  <c r="R80"/>
  <c r="T86"/>
  <c r="S87"/>
  <c r="U87" s="1"/>
  <c r="R88"/>
  <c r="T94"/>
  <c r="T106"/>
  <c r="S107"/>
  <c r="R108"/>
  <c r="T114"/>
  <c r="S115"/>
  <c r="R116"/>
  <c r="T122"/>
  <c r="S123"/>
  <c r="R124"/>
  <c r="T130"/>
  <c r="S131"/>
  <c r="R132"/>
  <c r="T138"/>
  <c r="S139"/>
  <c r="R140"/>
  <c r="R141"/>
  <c r="R142"/>
  <c r="R143"/>
  <c r="R144"/>
  <c r="S145"/>
  <c r="S146"/>
  <c r="Q148"/>
  <c r="Q151"/>
  <c r="Q152"/>
  <c r="Q153"/>
  <c r="R154"/>
  <c r="T175"/>
  <c r="W179"/>
  <c r="M189"/>
  <c r="W194"/>
  <c r="S204"/>
  <c r="W206"/>
  <c r="T219"/>
  <c r="U291"/>
  <c r="U352"/>
  <c r="T181"/>
  <c r="W181"/>
  <c r="Q341"/>
  <c r="R341"/>
  <c r="S341"/>
  <c r="T341"/>
  <c r="W341"/>
  <c r="Q394"/>
  <c r="R394"/>
  <c r="S394"/>
  <c r="T394"/>
  <c r="W394"/>
  <c r="T173"/>
  <c r="W173"/>
  <c r="Q184"/>
  <c r="T184"/>
  <c r="W186"/>
  <c r="R186"/>
  <c r="U186" s="1"/>
  <c r="Q199"/>
  <c r="T199"/>
  <c r="W201"/>
  <c r="R201"/>
  <c r="Q210"/>
  <c r="R210"/>
  <c r="W223"/>
  <c r="R223"/>
  <c r="S223"/>
  <c r="W240"/>
  <c r="Q240"/>
  <c r="R240"/>
  <c r="Q378"/>
  <c r="R378"/>
  <c r="S378"/>
  <c r="T378"/>
  <c r="W378"/>
  <c r="Q402"/>
  <c r="R402"/>
  <c r="S402"/>
  <c r="T402"/>
  <c r="W402"/>
  <c r="T12"/>
  <c r="S13"/>
  <c r="Q15"/>
  <c r="T20"/>
  <c r="S21"/>
  <c r="Q23"/>
  <c r="T37"/>
  <c r="S38"/>
  <c r="Q40"/>
  <c r="T45"/>
  <c r="S46"/>
  <c r="Q48"/>
  <c r="T53"/>
  <c r="S54"/>
  <c r="Q56"/>
  <c r="T61"/>
  <c r="S62"/>
  <c r="Q64"/>
  <c r="T69"/>
  <c r="S70"/>
  <c r="Q72"/>
  <c r="T77"/>
  <c r="S78"/>
  <c r="Q80"/>
  <c r="T85"/>
  <c r="S86"/>
  <c r="Q88"/>
  <c r="T93"/>
  <c r="S94"/>
  <c r="T105"/>
  <c r="S106"/>
  <c r="R107"/>
  <c r="T113"/>
  <c r="S114"/>
  <c r="R115"/>
  <c r="T121"/>
  <c r="S122"/>
  <c r="R123"/>
  <c r="T129"/>
  <c r="S130"/>
  <c r="R131"/>
  <c r="T137"/>
  <c r="S138"/>
  <c r="R139"/>
  <c r="Q140"/>
  <c r="Q143"/>
  <c r="Q144"/>
  <c r="Q145"/>
  <c r="R146"/>
  <c r="Q174"/>
  <c r="U174" s="1"/>
  <c r="S175"/>
  <c r="T178"/>
  <c r="T193"/>
  <c r="R202"/>
  <c r="R204"/>
  <c r="T205"/>
  <c r="I213"/>
  <c r="R219"/>
  <c r="W220"/>
  <c r="T224"/>
  <c r="U408"/>
  <c r="B424"/>
  <c r="J424"/>
  <c r="S227"/>
  <c r="W227"/>
  <c r="R259"/>
  <c r="S259"/>
  <c r="T259"/>
  <c r="W259"/>
  <c r="Q268"/>
  <c r="R268"/>
  <c r="S268"/>
  <c r="T268"/>
  <c r="Q317"/>
  <c r="R317"/>
  <c r="S317"/>
  <c r="T317"/>
  <c r="W317"/>
  <c r="I162"/>
  <c r="T11"/>
  <c r="S12"/>
  <c r="R13"/>
  <c r="T19"/>
  <c r="S20"/>
  <c r="R21"/>
  <c r="T36"/>
  <c r="S37"/>
  <c r="U37" s="1"/>
  <c r="R38"/>
  <c r="T44"/>
  <c r="S45"/>
  <c r="R46"/>
  <c r="T52"/>
  <c r="S53"/>
  <c r="U53" s="1"/>
  <c r="R54"/>
  <c r="T60"/>
  <c r="S61"/>
  <c r="R62"/>
  <c r="T68"/>
  <c r="S69"/>
  <c r="U69" s="1"/>
  <c r="R70"/>
  <c r="T76"/>
  <c r="S77"/>
  <c r="R78"/>
  <c r="T84"/>
  <c r="S85"/>
  <c r="R86"/>
  <c r="T92"/>
  <c r="S93"/>
  <c r="R94"/>
  <c r="T104"/>
  <c r="S105"/>
  <c r="R106"/>
  <c r="T112"/>
  <c r="S113"/>
  <c r="R114"/>
  <c r="T120"/>
  <c r="S121"/>
  <c r="R122"/>
  <c r="T128"/>
  <c r="S129"/>
  <c r="R130"/>
  <c r="T136"/>
  <c r="S137"/>
  <c r="U137" s="1"/>
  <c r="R138"/>
  <c r="U172"/>
  <c r="Q175"/>
  <c r="S176"/>
  <c r="S178"/>
  <c r="T179"/>
  <c r="S193"/>
  <c r="T194"/>
  <c r="R205"/>
  <c r="T206"/>
  <c r="W207"/>
  <c r="T220"/>
  <c r="T231"/>
  <c r="W244"/>
  <c r="I420"/>
  <c r="H420"/>
  <c r="T196"/>
  <c r="W196"/>
  <c r="R251"/>
  <c r="S251"/>
  <c r="T251"/>
  <c r="W251"/>
  <c r="T204"/>
  <c r="W204"/>
  <c r="S219"/>
  <c r="W219"/>
  <c r="Q224"/>
  <c r="R224"/>
  <c r="Q252"/>
  <c r="R252"/>
  <c r="S252"/>
  <c r="T252"/>
  <c r="Q260"/>
  <c r="R260"/>
  <c r="S260"/>
  <c r="T260"/>
  <c r="R275"/>
  <c r="S275"/>
  <c r="T275"/>
  <c r="W275"/>
  <c r="R285"/>
  <c r="S285"/>
  <c r="T285"/>
  <c r="W285"/>
  <c r="R293"/>
  <c r="S293"/>
  <c r="T293"/>
  <c r="W293"/>
  <c r="Q354"/>
  <c r="R354"/>
  <c r="S354"/>
  <c r="T354"/>
  <c r="W354"/>
  <c r="Q386"/>
  <c r="R386"/>
  <c r="S386"/>
  <c r="T386"/>
  <c r="W386"/>
  <c r="Q410"/>
  <c r="R410"/>
  <c r="S410"/>
  <c r="T410"/>
  <c r="W410"/>
  <c r="S11"/>
  <c r="Q13"/>
  <c r="S19"/>
  <c r="Q21"/>
  <c r="S36"/>
  <c r="Q38"/>
  <c r="S44"/>
  <c r="Q46"/>
  <c r="S52"/>
  <c r="Q54"/>
  <c r="U54" s="1"/>
  <c r="S60"/>
  <c r="Q62"/>
  <c r="S68"/>
  <c r="Q70"/>
  <c r="S76"/>
  <c r="Q78"/>
  <c r="S84"/>
  <c r="Q86"/>
  <c r="S92"/>
  <c r="Q94"/>
  <c r="S104"/>
  <c r="Q106"/>
  <c r="S112"/>
  <c r="Q114"/>
  <c r="S120"/>
  <c r="Q122"/>
  <c r="S128"/>
  <c r="Q130"/>
  <c r="S136"/>
  <c r="Q138"/>
  <c r="D162"/>
  <c r="L162"/>
  <c r="S181"/>
  <c r="S196"/>
  <c r="T227"/>
  <c r="H424"/>
  <c r="Q176"/>
  <c r="T176"/>
  <c r="W178"/>
  <c r="R178"/>
  <c r="W193"/>
  <c r="R193"/>
  <c r="S205"/>
  <c r="W205"/>
  <c r="W231"/>
  <c r="R231"/>
  <c r="S231"/>
  <c r="R235"/>
  <c r="S235"/>
  <c r="T235"/>
  <c r="W235"/>
  <c r="Q244"/>
  <c r="R244"/>
  <c r="S244"/>
  <c r="Q301"/>
  <c r="R301"/>
  <c r="S301"/>
  <c r="T301"/>
  <c r="W301"/>
  <c r="G417"/>
  <c r="G420"/>
  <c r="R11"/>
  <c r="U11" s="1"/>
  <c r="R19"/>
  <c r="R36"/>
  <c r="R44"/>
  <c r="R52"/>
  <c r="R60"/>
  <c r="R68"/>
  <c r="R76"/>
  <c r="R84"/>
  <c r="U84" s="1"/>
  <c r="R92"/>
  <c r="R104"/>
  <c r="R112"/>
  <c r="R120"/>
  <c r="R128"/>
  <c r="R136"/>
  <c r="J162"/>
  <c r="R181"/>
  <c r="R196"/>
  <c r="S207"/>
  <c r="R227"/>
  <c r="E420"/>
  <c r="M420"/>
  <c r="R267"/>
  <c r="S267"/>
  <c r="T267"/>
  <c r="W267"/>
  <c r="Q325"/>
  <c r="R325"/>
  <c r="S325"/>
  <c r="T325"/>
  <c r="W325"/>
  <c r="Q362"/>
  <c r="R362"/>
  <c r="S362"/>
  <c r="T362"/>
  <c r="W362"/>
  <c r="Q181"/>
  <c r="F189"/>
  <c r="Q196"/>
  <c r="R207"/>
  <c r="Q227"/>
  <c r="Q251"/>
  <c r="Q259"/>
  <c r="U368"/>
  <c r="F420"/>
  <c r="N420"/>
  <c r="S239"/>
  <c r="S247"/>
  <c r="R248"/>
  <c r="S255"/>
  <c r="R256"/>
  <c r="R264"/>
  <c r="R272"/>
  <c r="R290"/>
  <c r="R298"/>
  <c r="R306"/>
  <c r="R314"/>
  <c r="R322"/>
  <c r="R330"/>
  <c r="R338"/>
  <c r="E345"/>
  <c r="M345"/>
  <c r="T349"/>
  <c r="S350"/>
  <c r="R351"/>
  <c r="T357"/>
  <c r="S358"/>
  <c r="R359"/>
  <c r="T365"/>
  <c r="S366"/>
  <c r="R367"/>
  <c r="T373"/>
  <c r="S374"/>
  <c r="R375"/>
  <c r="T381"/>
  <c r="S382"/>
  <c r="R383"/>
  <c r="T389"/>
  <c r="S390"/>
  <c r="R391"/>
  <c r="T397"/>
  <c r="S398"/>
  <c r="R399"/>
  <c r="T405"/>
  <c r="S406"/>
  <c r="R407"/>
  <c r="T413"/>
  <c r="S414"/>
  <c r="K417"/>
  <c r="F424"/>
  <c r="N424"/>
  <c r="W218"/>
  <c r="W226"/>
  <c r="T229"/>
  <c r="W234"/>
  <c r="T237"/>
  <c r="R239"/>
  <c r="W242"/>
  <c r="T245"/>
  <c r="R247"/>
  <c r="Q248"/>
  <c r="W250"/>
  <c r="T253"/>
  <c r="R255"/>
  <c r="Q256"/>
  <c r="W258"/>
  <c r="T261"/>
  <c r="R263"/>
  <c r="U263" s="1"/>
  <c r="Q264"/>
  <c r="W266"/>
  <c r="T269"/>
  <c r="R271"/>
  <c r="U271" s="1"/>
  <c r="Q272"/>
  <c r="W274"/>
  <c r="T277"/>
  <c r="T287"/>
  <c r="R289"/>
  <c r="U289" s="1"/>
  <c r="Q290"/>
  <c r="W292"/>
  <c r="T295"/>
  <c r="R297"/>
  <c r="Q298"/>
  <c r="W300"/>
  <c r="T303"/>
  <c r="R305"/>
  <c r="Q306"/>
  <c r="W308"/>
  <c r="T311"/>
  <c r="R313"/>
  <c r="Q314"/>
  <c r="W316"/>
  <c r="T319"/>
  <c r="R321"/>
  <c r="Q322"/>
  <c r="W324"/>
  <c r="T327"/>
  <c r="R329"/>
  <c r="Q330"/>
  <c r="W332"/>
  <c r="T335"/>
  <c r="R337"/>
  <c r="Q338"/>
  <c r="W340"/>
  <c r="R350"/>
  <c r="Q351"/>
  <c r="W353"/>
  <c r="T356"/>
  <c r="R358"/>
  <c r="Q359"/>
  <c r="T364"/>
  <c r="R366"/>
  <c r="Q367"/>
  <c r="T372"/>
  <c r="R374"/>
  <c r="Q375"/>
  <c r="T380"/>
  <c r="R382"/>
  <c r="Q383"/>
  <c r="T388"/>
  <c r="R390"/>
  <c r="U390" s="1"/>
  <c r="Q391"/>
  <c r="T396"/>
  <c r="R398"/>
  <c r="Q399"/>
  <c r="T404"/>
  <c r="R406"/>
  <c r="Q407"/>
  <c r="T412"/>
  <c r="R414"/>
  <c r="J417"/>
  <c r="E424"/>
  <c r="S287"/>
  <c r="S295"/>
  <c r="S303"/>
  <c r="S311"/>
  <c r="S319"/>
  <c r="S327"/>
  <c r="S335"/>
  <c r="S356"/>
  <c r="S364"/>
  <c r="S372"/>
  <c r="S380"/>
  <c r="S388"/>
  <c r="S396"/>
  <c r="S404"/>
  <c r="S412"/>
  <c r="I417"/>
  <c r="D424"/>
  <c r="L424"/>
  <c r="R245"/>
  <c r="U245" s="1"/>
  <c r="R253"/>
  <c r="U253" s="1"/>
  <c r="R261"/>
  <c r="U261" s="1"/>
  <c r="R269"/>
  <c r="R277"/>
  <c r="R287"/>
  <c r="R295"/>
  <c r="R303"/>
  <c r="W306"/>
  <c r="R311"/>
  <c r="W314"/>
  <c r="R319"/>
  <c r="W322"/>
  <c r="R327"/>
  <c r="W330"/>
  <c r="R335"/>
  <c r="W338"/>
  <c r="W351"/>
  <c r="R356"/>
  <c r="W359"/>
  <c r="R364"/>
  <c r="W367"/>
  <c r="R372"/>
  <c r="W375"/>
  <c r="R380"/>
  <c r="W383"/>
  <c r="R388"/>
  <c r="W391"/>
  <c r="R396"/>
  <c r="W399"/>
  <c r="R404"/>
  <c r="W407"/>
  <c r="R412"/>
  <c r="H417"/>
  <c r="K424"/>
  <c r="T300"/>
  <c r="Q303"/>
  <c r="T308"/>
  <c r="Q311"/>
  <c r="T316"/>
  <c r="Q319"/>
  <c r="T324"/>
  <c r="Q327"/>
  <c r="T332"/>
  <c r="Q335"/>
  <c r="T340"/>
  <c r="Q356"/>
  <c r="Q364"/>
  <c r="Q372"/>
  <c r="Q380"/>
  <c r="Q388"/>
  <c r="Q396"/>
  <c r="Q404"/>
  <c r="Q412"/>
  <c r="A420"/>
  <c r="D5" s="1"/>
  <c r="F417"/>
  <c r="N417"/>
  <c r="A424"/>
  <c r="I424"/>
  <c r="U371" l="1"/>
  <c r="U357"/>
  <c r="U265"/>
  <c r="U389"/>
  <c r="U323"/>
  <c r="U89"/>
  <c r="U73"/>
  <c r="U16"/>
  <c r="U413"/>
  <c r="U119"/>
  <c r="U90"/>
  <c r="U262"/>
  <c r="U229"/>
  <c r="U74"/>
  <c r="U120"/>
  <c r="U18"/>
  <c r="U269"/>
  <c r="U168"/>
  <c r="U203"/>
  <c r="U61"/>
  <c r="U403"/>
  <c r="U373"/>
  <c r="U126"/>
  <c r="U77"/>
  <c r="U337"/>
  <c r="U12"/>
  <c r="U237"/>
  <c r="U34"/>
  <c r="U92"/>
  <c r="U19"/>
  <c r="U113"/>
  <c r="U332"/>
  <c r="U321"/>
  <c r="U152"/>
  <c r="U71"/>
  <c r="U81"/>
  <c r="U411"/>
  <c r="U384"/>
  <c r="U374"/>
  <c r="U314"/>
  <c r="U218"/>
  <c r="U103"/>
  <c r="U171"/>
  <c r="U331"/>
  <c r="U405"/>
  <c r="U339"/>
  <c r="U399"/>
  <c r="U358"/>
  <c r="U251"/>
  <c r="U121"/>
  <c r="U24"/>
  <c r="U302"/>
  <c r="U86"/>
  <c r="U109"/>
  <c r="U406"/>
  <c r="U409"/>
  <c r="U277"/>
  <c r="U75"/>
  <c r="U85"/>
  <c r="U39"/>
  <c r="U295"/>
  <c r="U351"/>
  <c r="U329"/>
  <c r="U392"/>
  <c r="U43"/>
  <c r="U13"/>
  <c r="U116"/>
  <c r="U376"/>
  <c r="U308"/>
  <c r="U17"/>
  <c r="U404"/>
  <c r="U145"/>
  <c r="U107"/>
  <c r="U169"/>
  <c r="U318"/>
  <c r="U50"/>
  <c r="U353"/>
  <c r="U153"/>
  <c r="U246"/>
  <c r="U185"/>
  <c r="U158"/>
  <c r="U83"/>
  <c r="U258"/>
  <c r="U292"/>
  <c r="U266"/>
  <c r="U300"/>
  <c r="U10"/>
  <c r="U134"/>
  <c r="U400"/>
  <c r="U138"/>
  <c r="U106"/>
  <c r="U175"/>
  <c r="U123"/>
  <c r="U124"/>
  <c r="U173"/>
  <c r="U349"/>
  <c r="U206"/>
  <c r="U315"/>
  <c r="U234"/>
  <c r="U195"/>
  <c r="U385"/>
  <c r="U328"/>
  <c r="U202"/>
  <c r="U56"/>
  <c r="U334"/>
  <c r="U254"/>
  <c r="U67"/>
  <c r="U197"/>
  <c r="U35"/>
  <c r="U129"/>
  <c r="U204"/>
  <c r="U80"/>
  <c r="U108"/>
  <c r="U274"/>
  <c r="U350"/>
  <c r="U25"/>
  <c r="U257"/>
  <c r="U111"/>
  <c r="U179"/>
  <c r="U9"/>
  <c r="U313"/>
  <c r="U297"/>
  <c r="U45"/>
  <c r="U147"/>
  <c r="U49"/>
  <c r="U8"/>
  <c r="U361"/>
  <c r="U363"/>
  <c r="U365"/>
  <c r="U93"/>
  <c r="U20"/>
  <c r="U139"/>
  <c r="U48"/>
  <c r="U180"/>
  <c r="U76"/>
  <c r="U176"/>
  <c r="U114"/>
  <c r="U141"/>
  <c r="U242"/>
  <c r="U142"/>
  <c r="U273"/>
  <c r="K421"/>
  <c r="U307"/>
  <c r="U336"/>
  <c r="U102"/>
  <c r="U128"/>
  <c r="U60"/>
  <c r="U293"/>
  <c r="U275"/>
  <c r="U252"/>
  <c r="U342"/>
  <c r="U312"/>
  <c r="U131"/>
  <c r="U320"/>
  <c r="U118"/>
  <c r="U256"/>
  <c r="U136"/>
  <c r="U68"/>
  <c r="U286"/>
  <c r="U207"/>
  <c r="U194"/>
  <c r="U296"/>
  <c r="U356"/>
  <c r="U196"/>
  <c r="U362"/>
  <c r="M421"/>
  <c r="G421"/>
  <c r="U130"/>
  <c r="U224"/>
  <c r="U305"/>
  <c r="U231"/>
  <c r="U199"/>
  <c r="U270"/>
  <c r="U249"/>
  <c r="U70"/>
  <c r="U232"/>
  <c r="U377"/>
  <c r="U369"/>
  <c r="U177"/>
  <c r="U155"/>
  <c r="U407"/>
  <c r="U366"/>
  <c r="U36"/>
  <c r="U235"/>
  <c r="U178"/>
  <c r="U276"/>
  <c r="U288"/>
  <c r="U91"/>
  <c r="U387"/>
  <c r="U205"/>
  <c r="U388"/>
  <c r="U78"/>
  <c r="U46"/>
  <c r="U278"/>
  <c r="U381"/>
  <c r="U135"/>
  <c r="U233"/>
  <c r="U287"/>
  <c r="U364"/>
  <c r="U382"/>
  <c r="U104"/>
  <c r="U44"/>
  <c r="U285"/>
  <c r="U260"/>
  <c r="U219"/>
  <c r="U148"/>
  <c r="U79"/>
  <c r="U294"/>
  <c r="U209"/>
  <c r="U226"/>
  <c r="U238"/>
  <c r="U372"/>
  <c r="U247"/>
  <c r="U112"/>
  <c r="U52"/>
  <c r="U193"/>
  <c r="U122"/>
  <c r="U94"/>
  <c r="U62"/>
  <c r="U21"/>
  <c r="U143"/>
  <c r="U64"/>
  <c r="U201"/>
  <c r="U236"/>
  <c r="U132"/>
  <c r="U324"/>
  <c r="U208"/>
  <c r="U250"/>
  <c r="U380"/>
  <c r="U264"/>
  <c r="U248"/>
  <c r="F421"/>
  <c r="U267"/>
  <c r="W283"/>
  <c r="H421"/>
  <c r="U184"/>
  <c r="U63"/>
  <c r="U133"/>
  <c r="U117"/>
  <c r="U38"/>
  <c r="U402"/>
  <c r="U394"/>
  <c r="U396"/>
  <c r="W347"/>
  <c r="U414"/>
  <c r="U391"/>
  <c r="U181"/>
  <c r="U244"/>
  <c r="U105"/>
  <c r="U268"/>
  <c r="U333"/>
  <c r="U243"/>
  <c r="U393"/>
  <c r="U401"/>
  <c r="U23"/>
  <c r="U149"/>
  <c r="U370"/>
  <c r="U412"/>
  <c r="U398"/>
  <c r="U375"/>
  <c r="U259"/>
  <c r="U115"/>
  <c r="U378"/>
  <c r="U341"/>
  <c r="U319"/>
  <c r="U330"/>
  <c r="U298"/>
  <c r="U255"/>
  <c r="U146"/>
  <c r="U72"/>
  <c r="J421"/>
  <c r="U272"/>
  <c r="U239"/>
  <c r="U301"/>
  <c r="U386"/>
  <c r="U223"/>
  <c r="D421"/>
  <c r="U327"/>
  <c r="L421"/>
  <c r="U359"/>
  <c r="W191"/>
  <c r="U15"/>
  <c r="U151"/>
  <c r="U309"/>
  <c r="U335"/>
  <c r="U303"/>
  <c r="U383"/>
  <c r="U338"/>
  <c r="U322"/>
  <c r="U306"/>
  <c r="U290"/>
  <c r="W216"/>
  <c r="E421"/>
  <c r="U354"/>
  <c r="U317"/>
  <c r="U140"/>
  <c r="U40"/>
  <c r="U240"/>
  <c r="U325"/>
  <c r="U311"/>
  <c r="U367"/>
  <c r="N421"/>
  <c r="U227"/>
  <c r="U410"/>
  <c r="I421"/>
  <c r="U144"/>
  <c r="U88"/>
  <c r="U210"/>
  <c r="U154"/>
  <c r="V185" l="1"/>
  <c r="V173"/>
  <c r="V227"/>
  <c r="V174"/>
  <c r="V389"/>
  <c r="V171"/>
  <c r="V198"/>
  <c r="V112"/>
  <c r="V182"/>
  <c r="V143"/>
  <c r="V199"/>
  <c r="V148"/>
  <c r="V385"/>
  <c r="V360"/>
  <c r="V391"/>
  <c r="V152"/>
  <c r="V296"/>
  <c r="V177"/>
  <c r="V262"/>
  <c r="V179"/>
  <c r="V383"/>
  <c r="W6"/>
  <c r="V120"/>
  <c r="V168"/>
  <c r="V135"/>
  <c r="V390"/>
  <c r="V144"/>
  <c r="V181"/>
  <c r="V407"/>
  <c r="V15"/>
  <c r="V172"/>
  <c r="V118"/>
  <c r="V176"/>
  <c r="V356"/>
  <c r="V196"/>
  <c r="V183"/>
  <c r="V236"/>
  <c r="V204"/>
  <c r="V131"/>
  <c r="V180"/>
  <c r="V175"/>
  <c r="V170"/>
  <c r="V184"/>
  <c r="V371"/>
  <c r="V384"/>
  <c r="V72"/>
  <c r="V169"/>
  <c r="V350"/>
  <c r="V178"/>
  <c r="V71"/>
  <c r="V313"/>
  <c r="V252"/>
  <c r="V228"/>
  <c r="V43"/>
  <c r="V328"/>
  <c r="V13"/>
  <c r="V408"/>
  <c r="V64"/>
  <c r="V248"/>
  <c r="V354"/>
  <c r="V322"/>
  <c r="V297"/>
  <c r="V299"/>
  <c r="V359"/>
  <c r="V333"/>
  <c r="V136"/>
  <c r="V375"/>
  <c r="V271"/>
  <c r="V286"/>
  <c r="V52"/>
  <c r="V85"/>
  <c r="V382"/>
  <c r="V102"/>
  <c r="V126"/>
  <c r="V116"/>
  <c r="V51"/>
  <c r="V66"/>
  <c r="V224"/>
  <c r="V132"/>
  <c r="V19"/>
  <c r="V326"/>
  <c r="V324"/>
  <c r="V222"/>
  <c r="V233"/>
  <c r="V113"/>
  <c r="V329"/>
  <c r="V65"/>
  <c r="V128"/>
  <c r="V366"/>
  <c r="V395"/>
  <c r="V363"/>
  <c r="V365"/>
  <c r="V24"/>
  <c r="V274"/>
  <c r="V201"/>
  <c r="V325"/>
  <c r="V394"/>
  <c r="V308"/>
  <c r="V306"/>
  <c r="V145"/>
  <c r="V151"/>
  <c r="V289"/>
  <c r="V243"/>
  <c r="V265"/>
  <c r="V60"/>
  <c r="V223"/>
  <c r="V272"/>
  <c r="V292"/>
  <c r="V255"/>
  <c r="V402"/>
  <c r="V105"/>
  <c r="V20"/>
  <c r="V321"/>
  <c r="V193"/>
  <c r="V119"/>
  <c r="V79"/>
  <c r="V58"/>
  <c r="V42"/>
  <c r="V37"/>
  <c r="V245"/>
  <c r="V260"/>
  <c r="V380"/>
  <c r="V320"/>
  <c r="V230"/>
  <c r="V238"/>
  <c r="V270"/>
  <c r="V53"/>
  <c r="V49"/>
  <c r="V68"/>
  <c r="V267"/>
  <c r="V361"/>
  <c r="V387"/>
  <c r="V357"/>
  <c r="V275"/>
  <c r="V61"/>
  <c r="V21"/>
  <c r="V257"/>
  <c r="V219"/>
  <c r="V202"/>
  <c r="V125"/>
  <c r="V353"/>
  <c r="V332"/>
  <c r="V376"/>
  <c r="V317"/>
  <c r="V290"/>
  <c r="V57"/>
  <c r="V334"/>
  <c r="V259"/>
  <c r="V318"/>
  <c r="V327"/>
  <c r="V352"/>
  <c r="V256"/>
  <c r="V195"/>
  <c r="V242"/>
  <c r="V45"/>
  <c r="V115"/>
  <c r="V305"/>
  <c r="V203"/>
  <c r="V103"/>
  <c r="V14"/>
  <c r="V91"/>
  <c r="V90"/>
  <c r="V268"/>
  <c r="V398"/>
  <c r="V137"/>
  <c r="V130"/>
  <c r="V310"/>
  <c r="V285"/>
  <c r="V229"/>
  <c r="V246"/>
  <c r="V76"/>
  <c r="V221"/>
  <c r="V244"/>
  <c r="V70"/>
  <c r="V369"/>
  <c r="V393"/>
  <c r="V349"/>
  <c r="V67"/>
  <c r="V331"/>
  <c r="V287"/>
  <c r="V311"/>
  <c r="V8"/>
  <c r="V87"/>
  <c r="V140"/>
  <c r="V335"/>
  <c r="V370"/>
  <c r="V56"/>
  <c r="V399"/>
  <c r="V273"/>
  <c r="V239"/>
  <c r="V319"/>
  <c r="V139"/>
  <c r="V39"/>
  <c r="V44"/>
  <c r="V197"/>
  <c r="V110"/>
  <c r="V89"/>
  <c r="V82"/>
  <c r="V83"/>
  <c r="V55"/>
  <c r="V235"/>
  <c r="V77"/>
  <c r="V129"/>
  <c r="V307"/>
  <c r="V254"/>
  <c r="V226"/>
  <c r="V108"/>
  <c r="V231"/>
  <c r="V11"/>
  <c r="V69"/>
  <c r="V377"/>
  <c r="V397"/>
  <c r="V298"/>
  <c r="V88"/>
  <c r="V367"/>
  <c r="V73"/>
  <c r="V266"/>
  <c r="V106"/>
  <c r="V263"/>
  <c r="V303"/>
  <c r="V309"/>
  <c r="V150"/>
  <c r="V378"/>
  <c r="V251"/>
  <c r="V368"/>
  <c r="V234"/>
  <c r="V63"/>
  <c r="V372"/>
  <c r="V122"/>
  <c r="V200"/>
  <c r="V134"/>
  <c r="V41"/>
  <c r="V253"/>
  <c r="V34"/>
  <c r="V35"/>
  <c r="V133"/>
  <c r="V114"/>
  <c r="V12"/>
  <c r="V109"/>
  <c r="V312"/>
  <c r="V288"/>
  <c r="V220"/>
  <c r="V249"/>
  <c r="V138"/>
  <c r="V25"/>
  <c r="V123"/>
  <c r="V124"/>
  <c r="V355"/>
  <c r="V379"/>
  <c r="V403"/>
  <c r="V264"/>
  <c r="V295"/>
  <c r="V261"/>
  <c r="V84"/>
  <c r="V218"/>
  <c r="V23"/>
  <c r="V40"/>
  <c r="V247"/>
  <c r="V10"/>
  <c r="V323"/>
  <c r="V141"/>
  <c r="V17"/>
  <c r="V301"/>
  <c r="V330"/>
  <c r="V149"/>
  <c r="V269"/>
  <c r="V62"/>
  <c r="V194"/>
  <c r="V127"/>
  <c r="V104"/>
  <c r="V358"/>
  <c r="V50"/>
  <c r="V75"/>
  <c r="V117"/>
  <c r="V86"/>
  <c r="V404"/>
  <c r="V302"/>
  <c r="V315"/>
  <c r="V258"/>
  <c r="V225"/>
  <c r="V294"/>
  <c r="V78"/>
  <c r="V38"/>
  <c r="V47"/>
  <c r="V22"/>
  <c r="V400"/>
  <c r="V381"/>
  <c r="V405"/>
  <c r="V232"/>
  <c r="V81"/>
  <c r="V316"/>
  <c r="V240"/>
  <c r="V9"/>
  <c r="V80"/>
  <c r="V351"/>
  <c r="V291"/>
  <c r="V362"/>
  <c r="V48"/>
  <c r="V386"/>
  <c r="V237"/>
  <c r="V146"/>
  <c r="V314"/>
  <c r="V18"/>
  <c r="V406"/>
  <c r="V293"/>
  <c r="V364"/>
  <c r="V111"/>
  <c r="V147"/>
  <c r="V121"/>
  <c r="V59"/>
  <c r="V74"/>
  <c r="V36"/>
  <c r="V54"/>
  <c r="V107"/>
  <c r="V374"/>
  <c r="V300"/>
  <c r="V304"/>
  <c r="V250"/>
  <c r="V241"/>
  <c r="V16"/>
  <c r="V46"/>
  <c r="V396"/>
  <c r="V142"/>
  <c r="V388"/>
  <c r="V401"/>
  <c r="V392"/>
  <c r="V373"/>
</calcChain>
</file>

<file path=xl/sharedStrings.xml><?xml version="1.0" encoding="utf-8"?>
<sst xmlns="http://schemas.openxmlformats.org/spreadsheetml/2006/main" count="1419" uniqueCount="395">
  <si>
    <t>GOLF ARGE LR 2026</t>
  </si>
  <si>
    <t xml:space="preserve">MATCH </t>
  </si>
  <si>
    <t>JOUES</t>
  </si>
  <si>
    <t>BRUT</t>
  </si>
  <si>
    <t>Nombre de scores exclus</t>
  </si>
  <si>
    <t>Sur 11</t>
  </si>
  <si>
    <t>Accés a la finale, nbr jeux</t>
  </si>
  <si>
    <t>Joués</t>
  </si>
  <si>
    <t>TOT</t>
  </si>
  <si>
    <t>INSCRITS:</t>
  </si>
  <si>
    <t xml:space="preserve"> </t>
  </si>
  <si>
    <t>DAMES</t>
  </si>
  <si>
    <t>1 ere</t>
  </si>
  <si>
    <t>Série</t>
  </si>
  <si>
    <t>Brut</t>
  </si>
  <si>
    <t>NOM</t>
  </si>
  <si>
    <t>Prénom</t>
  </si>
  <si>
    <t>Club</t>
  </si>
  <si>
    <t>Cap Agde</t>
  </si>
  <si>
    <t>Fontcaude</t>
  </si>
  <si>
    <t>Gd Motte</t>
  </si>
  <si>
    <t>Pic St Loup</t>
  </si>
  <si>
    <t>Campagne</t>
  </si>
  <si>
    <t>St thomas</t>
  </si>
  <si>
    <t>Massane</t>
  </si>
  <si>
    <t>Vacquerolles</t>
  </si>
  <si>
    <t>Miramas</t>
  </si>
  <si>
    <t>Carcassonne</t>
  </si>
  <si>
    <t>Total</t>
  </si>
  <si>
    <t>Match joués</t>
  </si>
  <si>
    <t>Pire score 1</t>
  </si>
  <si>
    <t>Pire score 2</t>
  </si>
  <si>
    <t>Pire score 3</t>
  </si>
  <si>
    <t>Pire score 4</t>
  </si>
  <si>
    <t>Total des
8 meilleurs</t>
  </si>
  <si>
    <t>Classement</t>
  </si>
  <si>
    <t xml:space="preserve"> FINALE</t>
  </si>
  <si>
    <t>ENJALBERT</t>
  </si>
  <si>
    <t>Corinne</t>
  </si>
  <si>
    <t>GCDM</t>
  </si>
  <si>
    <t>NO MURA-PEREZ</t>
  </si>
  <si>
    <t>Claire</t>
  </si>
  <si>
    <t>ASPACAM</t>
  </si>
  <si>
    <t>ORTS</t>
  </si>
  <si>
    <t>Patricia</t>
  </si>
  <si>
    <t>ASPTT MONTPELLIER</t>
  </si>
  <si>
    <t>GERVAIS</t>
  </si>
  <si>
    <t>Nathalie</t>
  </si>
  <si>
    <t>BRAUDEAU</t>
  </si>
  <si>
    <t>Dominique</t>
  </si>
  <si>
    <t>THOMAS</t>
  </si>
  <si>
    <t>Isabel</t>
  </si>
  <si>
    <t>PITCHER</t>
  </si>
  <si>
    <t>Michèle</t>
  </si>
  <si>
    <t>PASSET</t>
  </si>
  <si>
    <t>Virginie</t>
  </si>
  <si>
    <t>GOLA</t>
  </si>
  <si>
    <t>LOUIS</t>
  </si>
  <si>
    <t>Marie</t>
  </si>
  <si>
    <t>CHOLLET</t>
  </si>
  <si>
    <t>SOULIE</t>
  </si>
  <si>
    <t>Sabine</t>
  </si>
  <si>
    <t>COCDP30</t>
  </si>
  <si>
    <t>PEPIN   </t>
  </si>
  <si>
    <t>Myriam</t>
  </si>
  <si>
    <t>GAZELEC 34</t>
  </si>
  <si>
    <t>MORILLON</t>
  </si>
  <si>
    <t>Fabienne</t>
  </si>
  <si>
    <t>AS AIR FRANCE</t>
  </si>
  <si>
    <t>ALDEBERT</t>
  </si>
  <si>
    <t>Isabelle</t>
  </si>
  <si>
    <t>PINCEMIN</t>
  </si>
  <si>
    <t>Elisabeth</t>
  </si>
  <si>
    <t>ASPTT/G</t>
  </si>
  <si>
    <t>TIVOLLIER</t>
  </si>
  <si>
    <t>Danielle</t>
  </si>
  <si>
    <t>CSCM</t>
  </si>
  <si>
    <t>FAGES</t>
  </si>
  <si>
    <t>Marie-Pierre</t>
  </si>
  <si>
    <t>PERRIN</t>
  </si>
  <si>
    <t>Carole</t>
  </si>
  <si>
    <t>Francine</t>
  </si>
  <si>
    <t>HOMMES</t>
  </si>
  <si>
    <t>Nom</t>
  </si>
  <si>
    <t>SOUCHON</t>
  </si>
  <si>
    <t>Nicolas</t>
  </si>
  <si>
    <t>GADELLE</t>
  </si>
  <si>
    <t>Philippe</t>
  </si>
  <si>
    <t>OZIOL</t>
  </si>
  <si>
    <t>Jean-Marc</t>
  </si>
  <si>
    <t>VERNIZEAU</t>
  </si>
  <si>
    <t>Pierre</t>
  </si>
  <si>
    <t>NICAISE</t>
  </si>
  <si>
    <t>Gilles</t>
  </si>
  <si>
    <t>LGÉN 34</t>
  </si>
  <si>
    <t>PESSINA</t>
  </si>
  <si>
    <t>Stephane</t>
  </si>
  <si>
    <t>LEMAIRE</t>
  </si>
  <si>
    <t>SKORUPA</t>
  </si>
  <si>
    <t>Bruno</t>
  </si>
  <si>
    <t>MOULLIN</t>
  </si>
  <si>
    <t>Bernard</t>
  </si>
  <si>
    <t>MORA</t>
  </si>
  <si>
    <t>Roch</t>
  </si>
  <si>
    <t>JEANJEAN</t>
  </si>
  <si>
    <t>SOPHY MONTFORT</t>
  </si>
  <si>
    <t>André</t>
  </si>
  <si>
    <t>AST3M</t>
  </si>
  <si>
    <t>BAUER</t>
  </si>
  <si>
    <t>Michel</t>
  </si>
  <si>
    <t>MUSNIER</t>
  </si>
  <si>
    <t>Miguel</t>
  </si>
  <si>
    <t>CARTIER</t>
  </si>
  <si>
    <t>Jean-Paul</t>
  </si>
  <si>
    <t>CIRAD</t>
  </si>
  <si>
    <t>FABRE</t>
  </si>
  <si>
    <t>Norbert</t>
  </si>
  <si>
    <t>EGRET</t>
  </si>
  <si>
    <t>ROURE</t>
  </si>
  <si>
    <t>OBLET</t>
  </si>
  <si>
    <t>RABOT</t>
  </si>
  <si>
    <t>Vincent</t>
  </si>
  <si>
    <t>SAVREUX</t>
  </si>
  <si>
    <t>FOURNIL-MOUSSE</t>
  </si>
  <si>
    <t>MARTIN</t>
  </si>
  <si>
    <t>Yves</t>
  </si>
  <si>
    <t>COLAS LANGUEDOC</t>
  </si>
  <si>
    <t>VIDAL</t>
  </si>
  <si>
    <t>Hugues</t>
  </si>
  <si>
    <t>DUGUY</t>
  </si>
  <si>
    <t>RECURT</t>
  </si>
  <si>
    <t>Jacques</t>
  </si>
  <si>
    <t>MEJEAN</t>
  </si>
  <si>
    <t>ORMIERES</t>
  </si>
  <si>
    <t>Guy</t>
  </si>
  <si>
    <t>CAMERON</t>
  </si>
  <si>
    <t>HALBOUT</t>
  </si>
  <si>
    <t>Jacky</t>
  </si>
  <si>
    <t>GOULARD</t>
  </si>
  <si>
    <t>Joël</t>
  </si>
  <si>
    <t>Des HAYES de GASSART</t>
  </si>
  <si>
    <t>Ollivier</t>
  </si>
  <si>
    <t xml:space="preserve">BARON </t>
  </si>
  <si>
    <t>Daniel</t>
  </si>
  <si>
    <t>FLORINI</t>
  </si>
  <si>
    <t>Yannick</t>
  </si>
  <si>
    <t>BARRAL</t>
  </si>
  <si>
    <t>Marc</t>
  </si>
  <si>
    <t>ABBE</t>
  </si>
  <si>
    <t>BEZARD </t>
  </si>
  <si>
    <t>Jean-Louis</t>
  </si>
  <si>
    <t>COMET</t>
  </si>
  <si>
    <t>SALACHE</t>
  </si>
  <si>
    <t>Claude</t>
  </si>
  <si>
    <t>CADILHAC</t>
  </si>
  <si>
    <t>MONVOIS</t>
  </si>
  <si>
    <t>Sébastien</t>
  </si>
  <si>
    <t>GRAND-CHAVIN</t>
  </si>
  <si>
    <t xml:space="preserve">Philippe </t>
  </si>
  <si>
    <t>COUTTS</t>
  </si>
  <si>
    <t>Steve</t>
  </si>
  <si>
    <t>NOEL</t>
  </si>
  <si>
    <t>ANSOUD</t>
  </si>
  <si>
    <t>CARRIERE</t>
  </si>
  <si>
    <t>GUILLOSSON</t>
  </si>
  <si>
    <t>TERRAL</t>
  </si>
  <si>
    <t>Didier</t>
  </si>
  <si>
    <t>GASTÉ</t>
  </si>
  <si>
    <t>Jeff</t>
  </si>
  <si>
    <t>SAULLE</t>
  </si>
  <si>
    <t>GGAV</t>
  </si>
  <si>
    <t>CAZALOT</t>
  </si>
  <si>
    <t>CARPENTIER</t>
  </si>
  <si>
    <t>François</t>
  </si>
  <si>
    <t>GIBERT</t>
  </si>
  <si>
    <t>Fabien</t>
  </si>
  <si>
    <t>MORBIDELLI</t>
  </si>
  <si>
    <t>ATSCAF 34</t>
  </si>
  <si>
    <t>COURBIER</t>
  </si>
  <si>
    <t>KELLEHER</t>
  </si>
  <si>
    <t>Brian</t>
  </si>
  <si>
    <t>CABANIS</t>
  </si>
  <si>
    <t>SANCHEZ</t>
  </si>
  <si>
    <t>Francois</t>
  </si>
  <si>
    <t>MEUNIER </t>
  </si>
  <si>
    <t>Regis</t>
  </si>
  <si>
    <t>GARCIA</t>
  </si>
  <si>
    <t>Manuel</t>
  </si>
  <si>
    <t>MATHON</t>
  </si>
  <si>
    <t>Eric</t>
  </si>
  <si>
    <t>SAINT JEAN</t>
  </si>
  <si>
    <t>Luc</t>
  </si>
  <si>
    <t>2eme</t>
  </si>
  <si>
    <t>ESMENJAUD</t>
  </si>
  <si>
    <t>MILHAU</t>
  </si>
  <si>
    <t xml:space="preserve">Jean-Christophe </t>
  </si>
  <si>
    <t>René</t>
  </si>
  <si>
    <t>DECAILLON</t>
  </si>
  <si>
    <t>DESCHAMPS</t>
  </si>
  <si>
    <t xml:space="preserve">Denis </t>
  </si>
  <si>
    <t>LIGER</t>
  </si>
  <si>
    <t>Richard</t>
  </si>
  <si>
    <t>MONIER</t>
  </si>
  <si>
    <t>CALLEC</t>
  </si>
  <si>
    <t>Serge</t>
  </si>
  <si>
    <t>SAGARRA</t>
  </si>
  <si>
    <t>Roland</t>
  </si>
  <si>
    <t>RAFFY</t>
  </si>
  <si>
    <t>Patrick</t>
  </si>
  <si>
    <t>BOULANGER</t>
  </si>
  <si>
    <t>LEMASSON</t>
  </si>
  <si>
    <t>BILICKI</t>
  </si>
  <si>
    <t>Alain</t>
  </si>
  <si>
    <t>DARBOUSSET</t>
  </si>
  <si>
    <t>CHAPPUY</t>
  </si>
  <si>
    <t>GUERIN</t>
  </si>
  <si>
    <t>BOIREAU</t>
  </si>
  <si>
    <t>Jean-Philippe</t>
  </si>
  <si>
    <t>CORNAILLE</t>
  </si>
  <si>
    <t>Christophe</t>
  </si>
  <si>
    <t>DAUGA</t>
  </si>
  <si>
    <t>GIRARDOT</t>
  </si>
  <si>
    <t>Benoît</t>
  </si>
  <si>
    <t>LE FRIEC</t>
  </si>
  <si>
    <t>Marc-Alexandre</t>
  </si>
  <si>
    <t>SIMONIAN</t>
  </si>
  <si>
    <t>Jean-Jacques</t>
  </si>
  <si>
    <t>BONNESCUELLE DE LESPINOIS</t>
  </si>
  <si>
    <t>ROUX</t>
  </si>
  <si>
    <t>SOR</t>
  </si>
  <si>
    <t>LAPLISE </t>
  </si>
  <si>
    <t>DEBUIRE</t>
  </si>
  <si>
    <t>Jean Pierre</t>
  </si>
  <si>
    <t>DEVIC </t>
  </si>
  <si>
    <t>GIRARD</t>
  </si>
  <si>
    <t>PASSAS</t>
  </si>
  <si>
    <t>VIALA</t>
  </si>
  <si>
    <t>GGG</t>
  </si>
  <si>
    <t>DAYRAL</t>
  </si>
  <si>
    <t>Thierry</t>
  </si>
  <si>
    <t>MARTINEZ </t>
  </si>
  <si>
    <t>CHEYTION</t>
  </si>
  <si>
    <t>BEGUET</t>
  </si>
  <si>
    <t>HIPSKIND</t>
  </si>
  <si>
    <t>Robert</t>
  </si>
  <si>
    <t>TOURROLIER</t>
  </si>
  <si>
    <t>BAYETTE</t>
  </si>
  <si>
    <t>Jean-Pierre</t>
  </si>
  <si>
    <t xml:space="preserve">PIALOUX </t>
  </si>
  <si>
    <t>Jean</t>
  </si>
  <si>
    <t>QUINCON</t>
  </si>
  <si>
    <t>ANGLES</t>
  </si>
  <si>
    <t>ARCHO </t>
  </si>
  <si>
    <t>Frédéric</t>
  </si>
  <si>
    <t>LAMY</t>
  </si>
  <si>
    <t>GUICHARD</t>
  </si>
  <si>
    <t>GASTALDY</t>
  </si>
  <si>
    <t>BLANC</t>
  </si>
  <si>
    <t>LAVINA</t>
  </si>
  <si>
    <t>POCHON</t>
  </si>
  <si>
    <t>Patrice</t>
  </si>
  <si>
    <t>GUEGAN</t>
  </si>
  <si>
    <t>Christian</t>
  </si>
  <si>
    <t>Frederic</t>
  </si>
  <si>
    <t>BOIXADERA </t>
  </si>
  <si>
    <t>BUISSON</t>
  </si>
  <si>
    <t>HOTTIAUX</t>
  </si>
  <si>
    <t>Jean Guy</t>
  </si>
  <si>
    <t>MARCOU</t>
  </si>
  <si>
    <t>Georges</t>
  </si>
  <si>
    <t>RICHARD</t>
  </si>
  <si>
    <t>VIOLA</t>
  </si>
  <si>
    <t>NET</t>
  </si>
  <si>
    <t>Net</t>
  </si>
  <si>
    <t>2 ème</t>
  </si>
  <si>
    <t>MEISSONNIER</t>
  </si>
  <si>
    <t>Françoise</t>
  </si>
  <si>
    <t>POUGENC</t>
  </si>
  <si>
    <t>LA MESTA</t>
  </si>
  <si>
    <t>BERNAT-MAZEL</t>
  </si>
  <si>
    <t>Véronique</t>
  </si>
  <si>
    <t>BRUNETTI</t>
  </si>
  <si>
    <t>Sylvie</t>
  </si>
  <si>
    <t>KALIS</t>
  </si>
  <si>
    <t>GUITARD</t>
  </si>
  <si>
    <t>France</t>
  </si>
  <si>
    <t>ASCH 34</t>
  </si>
  <si>
    <t>RIVERE</t>
  </si>
  <si>
    <t>Catherine</t>
  </si>
  <si>
    <t>DUVALET</t>
  </si>
  <si>
    <t>Martine</t>
  </si>
  <si>
    <t>ASH NIMES</t>
  </si>
  <si>
    <t>CHANUDET</t>
  </si>
  <si>
    <t>RIVET</t>
  </si>
  <si>
    <t>Brigitte</t>
  </si>
  <si>
    <t>PERALDI</t>
  </si>
  <si>
    <t>BERC</t>
  </si>
  <si>
    <t>CROS</t>
  </si>
  <si>
    <t>Marie-Louise</t>
  </si>
  <si>
    <t>DUCLAP</t>
  </si>
  <si>
    <t>JOURDAIN FREY</t>
  </si>
  <si>
    <t>MARTEL</t>
  </si>
  <si>
    <t>NOUGUIER</t>
  </si>
  <si>
    <t>Maryse</t>
  </si>
  <si>
    <t>1ere</t>
  </si>
  <si>
    <t>2ème</t>
  </si>
  <si>
    <t>3ème</t>
  </si>
  <si>
    <t>MAHE</t>
  </si>
  <si>
    <t>BENSAKOUN</t>
  </si>
  <si>
    <t>LEPAGE</t>
  </si>
  <si>
    <t>BOUIS</t>
  </si>
  <si>
    <t>CATTIN-VIDAL</t>
  </si>
  <si>
    <t>FOUCHER</t>
  </si>
  <si>
    <t>MOLAND</t>
  </si>
  <si>
    <t>BARD</t>
  </si>
  <si>
    <t>TRINTIGNAC</t>
  </si>
  <si>
    <t>DOMENECH</t>
  </si>
  <si>
    <t>Arthur</t>
  </si>
  <si>
    <t>MAZEL</t>
  </si>
  <si>
    <t>Jean Paul</t>
  </si>
  <si>
    <t>BOURCET</t>
  </si>
  <si>
    <t>BOYER</t>
  </si>
  <si>
    <t>MICALLEF</t>
  </si>
  <si>
    <t>TORCATIS</t>
  </si>
  <si>
    <t>Louis</t>
  </si>
  <si>
    <t>JULIEN</t>
  </si>
  <si>
    <t>TENDIL</t>
  </si>
  <si>
    <t>CARNIEL</t>
  </si>
  <si>
    <t xml:space="preserve">CANCE </t>
  </si>
  <si>
    <t>SEGURA</t>
  </si>
  <si>
    <t>Jean-Claude</t>
  </si>
  <si>
    <t>MAZOYER</t>
  </si>
  <si>
    <t>VEZINHET</t>
  </si>
  <si>
    <t>HAUC</t>
  </si>
  <si>
    <t>PEPIN </t>
  </si>
  <si>
    <t>POIGNANT</t>
  </si>
  <si>
    <t>NATALI</t>
  </si>
  <si>
    <t>TABONE</t>
  </si>
  <si>
    <t>GRALAND</t>
  </si>
  <si>
    <t>PANNETIER</t>
  </si>
  <si>
    <t>Sylvain</t>
  </si>
  <si>
    <t>FELDMAN</t>
  </si>
  <si>
    <t>Larry</t>
  </si>
  <si>
    <t>SERAYOL</t>
  </si>
  <si>
    <t>TERRADE</t>
  </si>
  <si>
    <t>DELETTRE</t>
  </si>
  <si>
    <t>BOUGAREL</t>
  </si>
  <si>
    <t>BUDIN</t>
  </si>
  <si>
    <t>MALAVAL</t>
  </si>
  <si>
    <t>DURBESSON</t>
  </si>
  <si>
    <t>FAVIER</t>
  </si>
  <si>
    <t>DOMECQ</t>
  </si>
  <si>
    <t>ARNOULT</t>
  </si>
  <si>
    <t>MILICH</t>
  </si>
  <si>
    <t>CASTEILL</t>
  </si>
  <si>
    <t>REBATTEL</t>
  </si>
  <si>
    <t>FAURE</t>
  </si>
  <si>
    <t>Jean-François</t>
  </si>
  <si>
    <t>BASTIDE </t>
  </si>
  <si>
    <t>Michel </t>
  </si>
  <si>
    <t>QUADRUPPANI</t>
  </si>
  <si>
    <t>Gerard</t>
  </si>
  <si>
    <t>ABRANT</t>
  </si>
  <si>
    <t>GARNIER</t>
  </si>
  <si>
    <t>Paul</t>
  </si>
  <si>
    <t>ZABARINO</t>
  </si>
  <si>
    <t>ARICH</t>
  </si>
  <si>
    <t>Charles</t>
  </si>
  <si>
    <t>CHAUZIT</t>
  </si>
  <si>
    <t>ORIOL</t>
  </si>
  <si>
    <t>BORGNE</t>
  </si>
  <si>
    <t>DELBOSC</t>
  </si>
  <si>
    <t>Maxime</t>
  </si>
  <si>
    <t>PORTE</t>
  </si>
  <si>
    <t>ANEL-DIOS</t>
  </si>
  <si>
    <t>CAUSSADE</t>
  </si>
  <si>
    <t>Henri</t>
  </si>
  <si>
    <t xml:space="preserve">DREUX </t>
  </si>
  <si>
    <t>BERNARD</t>
  </si>
  <si>
    <t>DE ZAGWOJDJAN</t>
  </si>
  <si>
    <t>Jean-Francis</t>
  </si>
  <si>
    <t>GIL</t>
  </si>
  <si>
    <t>GUILLAUME</t>
  </si>
  <si>
    <t>WEBER</t>
  </si>
  <si>
    <t>Statistique de chaque tounoi</t>
  </si>
  <si>
    <t xml:space="preserve">   Nombre de participants</t>
  </si>
  <si>
    <t xml:space="preserve">   Nombre d'inscrits</t>
  </si>
  <si>
    <t xml:space="preserve">   Pourcentage de participants</t>
  </si>
  <si>
    <t>Disqualifiés</t>
  </si>
  <si>
    <t>DSQ</t>
  </si>
  <si>
    <t>Abandons</t>
  </si>
  <si>
    <t xml:space="preserve">ABJ </t>
  </si>
  <si>
    <t>Forfait</t>
  </si>
  <si>
    <t>FOR</t>
  </si>
  <si>
    <t>Invité</t>
  </si>
</sst>
</file>

<file path=xl/styles.xml><?xml version="1.0" encoding="utf-8"?>
<styleSheet xmlns="http://schemas.openxmlformats.org/spreadsheetml/2006/main">
  <fonts count="27">
    <font>
      <sz val="11"/>
      <color theme="1"/>
      <name val="Garamond"/>
      <family val="2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color theme="3" tint="0.39997558519241921"/>
      <name val="Arial"/>
      <family val="2"/>
    </font>
    <font>
      <b/>
      <sz val="12"/>
      <color rgb="FFFF0000"/>
      <name val="Arial"/>
      <family val="2"/>
    </font>
    <font>
      <sz val="12"/>
      <color theme="3" tint="0.3999755851924192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6"/>
      <color theme="0"/>
      <name val="Arial"/>
      <family val="2"/>
    </font>
    <font>
      <sz val="9"/>
      <name val="Arial"/>
      <family val="2"/>
    </font>
    <font>
      <b/>
      <sz val="14"/>
      <color theme="0"/>
      <name val="Arial"/>
      <family val="2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  <font>
      <b/>
      <sz val="16"/>
      <color rgb="FF00B050"/>
      <name val="Arial"/>
      <family val="2"/>
    </font>
    <font>
      <b/>
      <sz val="10"/>
      <color theme="3" tint="0.3999755851924192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color rgb="FFFDF7D1"/>
      <name val="Arial"/>
      <family val="2"/>
    </font>
    <font>
      <b/>
      <sz val="11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b/>
      <sz val="8"/>
      <name val="Cambria"/>
      <family val="1"/>
    </font>
    <font>
      <sz val="10"/>
      <color theme="1"/>
      <name val="Arial"/>
      <family val="2"/>
    </font>
    <font>
      <b/>
      <sz val="7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rgb="FFFFFF00"/>
        <bgColor indexed="34"/>
      </patternFill>
    </fill>
    <fill>
      <patternFill patternType="solid">
        <fgColor rgb="FFC00000"/>
        <bgColor indexed="3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rgb="FFC00000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indexed="26"/>
        <bgColor indexed="9"/>
      </patternFill>
    </fill>
    <fill>
      <patternFill patternType="solid">
        <fgColor indexed="13"/>
        <bgColor indexed="34"/>
      </patternFill>
    </fill>
  </fills>
  <borders count="1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3" borderId="4" xfId="0" applyFont="1" applyFill="1" applyBorder="1"/>
    <xf numFmtId="0" fontId="3" fillId="0" borderId="5" xfId="0" applyFont="1" applyBorder="1"/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Protection="1">
      <protection locked="0"/>
    </xf>
    <xf numFmtId="1" fontId="7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3" fillId="4" borderId="6" xfId="0" applyFont="1" applyFill="1" applyBorder="1"/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right"/>
    </xf>
    <xf numFmtId="0" fontId="9" fillId="4" borderId="7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1" fontId="11" fillId="5" borderId="8" xfId="0" applyNumberFormat="1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5" fillId="4" borderId="6" xfId="0" applyFont="1" applyFill="1" applyBorder="1"/>
    <xf numFmtId="0" fontId="4" fillId="4" borderId="2" xfId="0" applyFont="1" applyFill="1" applyBorder="1"/>
    <xf numFmtId="0" fontId="12" fillId="0" borderId="0" xfId="0" applyFont="1"/>
    <xf numFmtId="0" fontId="12" fillId="0" borderId="0" xfId="0" applyFont="1" applyAlignment="1">
      <alignment horizontal="left"/>
    </xf>
    <xf numFmtId="0" fontId="3" fillId="6" borderId="0" xfId="0" applyFont="1" applyFill="1" applyAlignment="1">
      <alignment horizontal="center"/>
    </xf>
    <xf numFmtId="0" fontId="10" fillId="6" borderId="0" xfId="0" applyFont="1" applyFill="1"/>
    <xf numFmtId="0" fontId="13" fillId="7" borderId="3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0" fontId="17" fillId="0" borderId="0" xfId="0" applyFont="1"/>
    <xf numFmtId="0" fontId="18" fillId="8" borderId="1" xfId="0" applyFont="1" applyFill="1" applyBorder="1"/>
    <xf numFmtId="0" fontId="18" fillId="8" borderId="2" xfId="0" applyFont="1" applyFill="1" applyBorder="1" applyAlignment="1">
      <alignment horizontal="left"/>
    </xf>
    <xf numFmtId="0" fontId="18" fillId="8" borderId="2" xfId="0" applyFont="1" applyFill="1" applyBorder="1" applyAlignment="1">
      <alignment horizontal="center"/>
    </xf>
    <xf numFmtId="0" fontId="19" fillId="8" borderId="2" xfId="0" applyFont="1" applyFill="1" applyBorder="1" applyAlignment="1">
      <alignment horizontal="center"/>
    </xf>
    <xf numFmtId="0" fontId="5" fillId="8" borderId="2" xfId="0" applyFont="1" applyFill="1" applyBorder="1"/>
    <xf numFmtId="0" fontId="5" fillId="8" borderId="2" xfId="0" applyFont="1" applyFill="1" applyBorder="1" applyAlignment="1">
      <alignment horizontal="center"/>
    </xf>
    <xf numFmtId="0" fontId="5" fillId="8" borderId="4" xfId="0" applyFont="1" applyFill="1" applyBorder="1"/>
    <xf numFmtId="0" fontId="20" fillId="9" borderId="6" xfId="0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textRotation="90"/>
    </xf>
    <xf numFmtId="0" fontId="21" fillId="0" borderId="10" xfId="0" applyFont="1" applyBorder="1" applyAlignment="1">
      <alignment horizontal="center" textRotation="90"/>
    </xf>
    <xf numFmtId="0" fontId="18" fillId="0" borderId="0" xfId="0" applyFont="1" applyBorder="1" applyAlignment="1">
      <alignment horizontal="center" textRotation="90"/>
    </xf>
    <xf numFmtId="0" fontId="18" fillId="0" borderId="0" xfId="0" applyFont="1" applyBorder="1" applyAlignment="1">
      <alignment vertical="center" textRotation="90" wrapText="1"/>
    </xf>
    <xf numFmtId="0" fontId="18" fillId="0" borderId="10" xfId="0" applyFont="1" applyBorder="1" applyAlignment="1">
      <alignment horizontal="center" textRotation="90"/>
    </xf>
    <xf numFmtId="0" fontId="0" fillId="7" borderId="10" xfId="0" applyFont="1" applyFill="1" applyBorder="1" applyAlignment="1">
      <alignment horizontal="left"/>
    </xf>
    <xf numFmtId="0" fontId="0" fillId="7" borderId="10" xfId="0" applyFill="1" applyBorder="1"/>
    <xf numFmtId="0" fontId="0" fillId="7" borderId="10" xfId="0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7" borderId="10" xfId="0" applyFill="1" applyBorder="1" applyAlignment="1">
      <alignment horizontal="left"/>
    </xf>
    <xf numFmtId="0" fontId="22" fillId="7" borderId="10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10" xfId="0" applyBorder="1" applyAlignment="1" applyProtection="1">
      <alignment horizontal="center"/>
      <protection locked="0"/>
    </xf>
    <xf numFmtId="0" fontId="4" fillId="10" borderId="10" xfId="0" applyFont="1" applyFill="1" applyBorder="1" applyAlignment="1">
      <alignment horizontal="center"/>
    </xf>
    <xf numFmtId="0" fontId="4" fillId="11" borderId="10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12" fillId="11" borderId="10" xfId="0" applyFont="1" applyFill="1" applyBorder="1"/>
    <xf numFmtId="0" fontId="12" fillId="11" borderId="10" xfId="0" applyFont="1" applyFill="1" applyBorder="1" applyAlignment="1">
      <alignment horizontal="left"/>
    </xf>
    <xf numFmtId="0" fontId="12" fillId="11" borderId="10" xfId="0" applyFont="1" applyFill="1" applyBorder="1" applyAlignment="1">
      <alignment horizontal="center"/>
    </xf>
    <xf numFmtId="9" fontId="4" fillId="11" borderId="10" xfId="0" applyNumberFormat="1" applyFont="1" applyFill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8" fillId="8" borderId="10" xfId="0" applyFont="1" applyFill="1" applyBorder="1"/>
    <xf numFmtId="0" fontId="18" fillId="8" borderId="10" xfId="0" applyFont="1" applyFill="1" applyBorder="1" applyAlignment="1">
      <alignment horizontal="left"/>
    </xf>
    <xf numFmtId="0" fontId="18" fillId="8" borderId="10" xfId="0" applyFont="1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8" borderId="10" xfId="0" applyFill="1" applyBorder="1"/>
    <xf numFmtId="0" fontId="3" fillId="0" borderId="0" xfId="0" applyFont="1"/>
    <xf numFmtId="0" fontId="0" fillId="0" borderId="10" xfId="0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0" fontId="23" fillId="7" borderId="10" xfId="0" applyFont="1" applyFill="1" applyBorder="1" applyAlignment="1">
      <alignment horizontal="center"/>
    </xf>
    <xf numFmtId="0" fontId="5" fillId="0" borderId="10" xfId="0" applyFont="1" applyBorder="1"/>
    <xf numFmtId="0" fontId="4" fillId="0" borderId="10" xfId="0" applyFont="1" applyBorder="1" applyAlignment="1">
      <alignment horizontal="left"/>
    </xf>
    <xf numFmtId="0" fontId="12" fillId="0" borderId="10" xfId="0" applyFont="1" applyBorder="1"/>
    <xf numFmtId="0" fontId="12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0" fillId="0" borderId="10" xfId="0" applyBorder="1"/>
    <xf numFmtId="0" fontId="24" fillId="0" borderId="10" xfId="0" applyFont="1" applyBorder="1" applyAlignment="1">
      <alignment horizontal="center"/>
    </xf>
    <xf numFmtId="0" fontId="24" fillId="7" borderId="10" xfId="0" applyFont="1" applyFill="1" applyBorder="1" applyAlignment="1">
      <alignment horizontal="center"/>
    </xf>
    <xf numFmtId="0" fontId="0" fillId="7" borderId="10" xfId="0" applyFont="1" applyFill="1" applyBorder="1"/>
    <xf numFmtId="0" fontId="25" fillId="7" borderId="10" xfId="0" applyFont="1" applyFill="1" applyBorder="1" applyAlignment="1">
      <alignment horizontal="left"/>
    </xf>
    <xf numFmtId="0" fontId="25" fillId="7" borderId="10" xfId="0" applyFont="1" applyFill="1" applyBorder="1" applyAlignment="1">
      <alignment horizontal="center"/>
    </xf>
    <xf numFmtId="0" fontId="9" fillId="12" borderId="10" xfId="0" applyFont="1" applyFill="1" applyBorder="1"/>
    <xf numFmtId="0" fontId="12" fillId="12" borderId="10" xfId="0" applyFont="1" applyFill="1" applyBorder="1" applyAlignment="1">
      <alignment horizontal="left"/>
    </xf>
    <xf numFmtId="0" fontId="12" fillId="12" borderId="10" xfId="0" applyFont="1" applyFill="1" applyBorder="1" applyAlignment="1">
      <alignment horizontal="center"/>
    </xf>
    <xf numFmtId="0" fontId="5" fillId="12" borderId="10" xfId="0" applyFont="1" applyFill="1" applyBorder="1" applyAlignment="1">
      <alignment horizontal="center"/>
    </xf>
    <xf numFmtId="0" fontId="5" fillId="12" borderId="10" xfId="0" applyFont="1" applyFill="1" applyBorder="1"/>
    <xf numFmtId="0" fontId="10" fillId="0" borderId="10" xfId="0" applyFont="1" applyBorder="1" applyAlignment="1" applyProtection="1">
      <alignment horizontal="center"/>
      <protection locked="0"/>
    </xf>
    <xf numFmtId="0" fontId="10" fillId="0" borderId="10" xfId="0" applyFont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0" fillId="0" borderId="10" xfId="0" applyBorder="1" applyAlignment="1">
      <alignment horizontal="left"/>
    </xf>
    <xf numFmtId="0" fontId="22" fillId="0" borderId="10" xfId="0" applyFont="1" applyBorder="1"/>
    <xf numFmtId="0" fontId="22" fillId="0" borderId="10" xfId="0" applyFont="1" applyBorder="1" applyAlignment="1">
      <alignment horizontal="center"/>
    </xf>
    <xf numFmtId="9" fontId="4" fillId="0" borderId="10" xfId="0" applyNumberFormat="1" applyFont="1" applyBorder="1" applyAlignment="1">
      <alignment horizontal="center"/>
    </xf>
    <xf numFmtId="0" fontId="10" fillId="0" borderId="10" xfId="0" applyFont="1" applyBorder="1" applyProtection="1"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8" fillId="0" borderId="0" xfId="0" applyFont="1" applyAlignment="1">
      <alignment horizontal="center" textRotation="90"/>
    </xf>
    <xf numFmtId="0" fontId="10" fillId="0" borderId="10" xfId="0" applyFont="1" applyBorder="1"/>
    <xf numFmtId="0" fontId="0" fillId="0" borderId="10" xfId="0" applyBorder="1" applyProtection="1">
      <protection locked="0"/>
    </xf>
    <xf numFmtId="0" fontId="0" fillId="0" borderId="10" xfId="0" applyFont="1" applyFill="1" applyBorder="1"/>
    <xf numFmtId="0" fontId="9" fillId="0" borderId="10" xfId="0" applyFont="1" applyBorder="1" applyAlignment="1">
      <alignment horizontal="center"/>
    </xf>
    <xf numFmtId="0" fontId="3" fillId="0" borderId="10" xfId="0" applyFont="1" applyBorder="1" applyProtection="1">
      <protection locked="0"/>
    </xf>
    <xf numFmtId="0" fontId="12" fillId="0" borderId="10" xfId="0" applyFont="1" applyBorder="1" applyAlignment="1" applyProtection="1">
      <alignment horizontal="left"/>
      <protection locked="0"/>
    </xf>
    <xf numFmtId="0" fontId="3" fillId="11" borderId="10" xfId="0" applyFont="1" applyFill="1" applyBorder="1"/>
    <xf numFmtId="0" fontId="3" fillId="11" borderId="10" xfId="0" applyFont="1" applyFill="1" applyBorder="1" applyAlignment="1">
      <alignment horizontal="left"/>
    </xf>
    <xf numFmtId="0" fontId="18" fillId="11" borderId="10" xfId="0" applyFont="1" applyFill="1" applyBorder="1" applyAlignment="1">
      <alignment horizontal="center"/>
    </xf>
    <xf numFmtId="0" fontId="21" fillId="0" borderId="10" xfId="0" applyFont="1" applyBorder="1"/>
    <xf numFmtId="9" fontId="10" fillId="0" borderId="10" xfId="0" applyNumberFormat="1" applyFont="1" applyBorder="1"/>
    <xf numFmtId="0" fontId="0" fillId="0" borderId="10" xfId="0" applyBorder="1" applyAlignment="1" applyProtection="1">
      <alignment horizontal="left"/>
      <protection locked="0"/>
    </xf>
    <xf numFmtId="0" fontId="0" fillId="7" borderId="10" xfId="0" applyFill="1" applyBorder="1" applyProtection="1">
      <protection locked="0"/>
    </xf>
    <xf numFmtId="0" fontId="0" fillId="7" borderId="10" xfId="0" applyFill="1" applyBorder="1" applyAlignment="1" applyProtection="1">
      <alignment horizontal="center"/>
      <protection locked="0"/>
    </xf>
    <xf numFmtId="0" fontId="3" fillId="11" borderId="10" xfId="0" applyFont="1" applyFill="1" applyBorder="1" applyAlignment="1">
      <alignment horizontal="center"/>
    </xf>
    <xf numFmtId="0" fontId="0" fillId="0" borderId="10" xfId="0" applyBorder="1" applyAlignment="1">
      <alignment textRotation="90"/>
    </xf>
    <xf numFmtId="0" fontId="26" fillId="0" borderId="10" xfId="0" applyFont="1" applyBorder="1"/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18">
    <dxf>
      <font>
        <b val="0"/>
        <i/>
        <color auto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  <color auto="1"/>
      </font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75"/>
  <sheetViews>
    <sheetView tabSelected="1" topLeftCell="A4" workbookViewId="0">
      <selection activeCell="N428" sqref="N428"/>
    </sheetView>
  </sheetViews>
  <sheetFormatPr baseColWidth="10" defaultRowHeight="15"/>
  <cols>
    <col min="1" max="1" width="29.85546875" customWidth="1"/>
    <col min="2" max="2" width="14.85546875" customWidth="1"/>
    <col min="3" max="3" width="23.140625" customWidth="1"/>
    <col min="4" max="4" width="5.140625" customWidth="1"/>
    <col min="5" max="21" width="4.7109375" customWidth="1"/>
    <col min="22" max="22" width="8.7109375" customWidth="1"/>
    <col min="23" max="23" width="5.7109375" customWidth="1"/>
  </cols>
  <sheetData>
    <row r="1" spans="1:23" ht="28.5" thickBo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</row>
    <row r="2" spans="1:23" ht="15.75" thickBot="1">
      <c r="A2" s="5" t="s">
        <v>1</v>
      </c>
      <c r="B2" s="6" t="s">
        <v>2</v>
      </c>
      <c r="C2" s="7"/>
      <c r="D2" s="8">
        <f>+IF(+COUNT((D8:D27),(D33:D95))&gt;0,1,0)</f>
        <v>1</v>
      </c>
      <c r="E2" s="8">
        <f>+IF(+COUNT((E8:E27),(E33:E95))&gt;0,1,0)</f>
        <v>1</v>
      </c>
      <c r="F2" s="8">
        <f>+IF(+COUNT((F8:F27),(F33:F95))&gt;0,1,0)</f>
        <v>1</v>
      </c>
      <c r="G2" s="8">
        <f>+IF(+COUNT((G8:G27),(G33:G95))&gt;0,1,0)</f>
        <v>1</v>
      </c>
      <c r="H2" s="8">
        <f>+IF(+COUNT((H8:H27),(H33:H95))&gt;0,1,0)</f>
        <v>1</v>
      </c>
      <c r="I2" s="8">
        <f>+IF(+COUNT((I8:I27),(I33:I95))&gt;0,1,0)</f>
        <v>1</v>
      </c>
      <c r="J2" s="8">
        <f>+IF(+COUNT((J8:J27),(J33:J95))&gt;0,1,0)</f>
        <v>1</v>
      </c>
      <c r="K2" s="8">
        <f>+IF(+COUNT((K8:K27),(K33:K95))&gt;0,1,0)</f>
        <v>1</v>
      </c>
      <c r="L2" s="8">
        <f>+IF(+COUNT((L8:L27),(L33:L95))&gt;0,1,0)</f>
        <v>1</v>
      </c>
      <c r="M2" s="8">
        <f>+IF(+COUNT((M8:M27),(M33:M95))&gt;0,1,0)</f>
        <v>1</v>
      </c>
      <c r="N2" s="8">
        <f>+IF(+COUNT((N8:N27),(N33:N95))&gt;0,1,0)</f>
        <v>1</v>
      </c>
      <c r="O2" s="8"/>
      <c r="P2" s="9"/>
      <c r="Q2" s="8"/>
      <c r="R2" s="8"/>
      <c r="S2" s="8"/>
      <c r="T2" s="8"/>
      <c r="U2" s="8"/>
      <c r="V2" s="10"/>
      <c r="W2" s="4"/>
    </row>
    <row r="3" spans="1:23" ht="16.5" thickBot="1">
      <c r="A3" s="11" t="str">
        <f ca="1">CELL("filename")</f>
        <v>D:\Tempo 4\[ARGE Class Final 2026.xlsx]Feuil1</v>
      </c>
      <c r="B3" s="12"/>
      <c r="C3" s="13"/>
      <c r="D3" s="14"/>
      <c r="E3" s="14"/>
      <c r="F3" s="15"/>
      <c r="G3" s="14"/>
      <c r="H3" s="14"/>
      <c r="I3" s="15"/>
      <c r="J3" s="14"/>
      <c r="K3" s="14"/>
      <c r="L3" s="14"/>
      <c r="M3" s="14"/>
      <c r="N3" s="14"/>
      <c r="O3" s="14"/>
      <c r="P3" s="16"/>
      <c r="Q3" s="14"/>
      <c r="R3" s="14"/>
      <c r="S3" s="14"/>
      <c r="T3" s="14"/>
      <c r="U3" s="14"/>
      <c r="V3" s="17"/>
      <c r="W3" s="18"/>
    </row>
    <row r="4" spans="1:23" ht="21" thickBot="1">
      <c r="A4" s="19" t="s">
        <v>3</v>
      </c>
      <c r="B4" s="20" t="s">
        <v>4</v>
      </c>
      <c r="C4" s="21"/>
      <c r="D4" s="22">
        <v>3</v>
      </c>
      <c r="E4" s="23" t="s">
        <v>5</v>
      </c>
      <c r="F4" s="24"/>
      <c r="G4" s="25"/>
      <c r="H4" s="26"/>
      <c r="I4" s="27"/>
      <c r="J4" s="28" t="s">
        <v>6</v>
      </c>
      <c r="K4" s="29"/>
      <c r="L4" s="29"/>
      <c r="M4" s="29"/>
      <c r="N4" s="29"/>
      <c r="O4" s="29"/>
      <c r="P4" s="30"/>
      <c r="Q4" s="31">
        <v>8</v>
      </c>
      <c r="R4" s="20" t="s">
        <v>7</v>
      </c>
      <c r="S4" s="32"/>
      <c r="T4" s="21"/>
      <c r="U4" s="33"/>
      <c r="V4" s="33"/>
      <c r="W4" s="34" t="s">
        <v>8</v>
      </c>
    </row>
    <row r="5" spans="1:23" ht="21" thickBot="1">
      <c r="A5" s="35"/>
      <c r="B5" s="36"/>
      <c r="C5" s="37" t="s">
        <v>9</v>
      </c>
      <c r="D5" s="38">
        <f>+TOTAL</f>
        <v>222</v>
      </c>
      <c r="E5" s="4"/>
      <c r="F5" s="39"/>
      <c r="G5" s="40"/>
      <c r="H5" s="40"/>
      <c r="I5" s="40"/>
      <c r="J5" s="40"/>
      <c r="K5" s="40"/>
      <c r="L5" s="40"/>
      <c r="M5" s="40"/>
      <c r="N5" s="40"/>
      <c r="O5" s="40"/>
      <c r="P5" s="40"/>
      <c r="Q5" s="41" t="s">
        <v>10</v>
      </c>
      <c r="R5" s="42"/>
      <c r="S5" s="43" t="s">
        <v>10</v>
      </c>
      <c r="T5" s="4"/>
      <c r="U5" s="4"/>
      <c r="V5" s="4"/>
      <c r="W5" s="4"/>
    </row>
    <row r="6" spans="1:23" ht="16.5" thickBot="1">
      <c r="A6" s="44" t="s">
        <v>11</v>
      </c>
      <c r="B6" s="45" t="s">
        <v>12</v>
      </c>
      <c r="C6" s="46" t="s">
        <v>13</v>
      </c>
      <c r="D6" s="46" t="s">
        <v>14</v>
      </c>
      <c r="E6" s="47"/>
      <c r="F6" s="48"/>
      <c r="G6" s="49"/>
      <c r="H6" s="49"/>
      <c r="I6" s="48"/>
      <c r="J6" s="48"/>
      <c r="K6" s="48"/>
      <c r="L6" s="48"/>
      <c r="M6" s="49" t="s">
        <v>10</v>
      </c>
      <c r="N6" s="48" t="s">
        <v>10</v>
      </c>
      <c r="O6" s="48"/>
      <c r="P6" s="48"/>
      <c r="Q6" s="48"/>
      <c r="R6" s="48"/>
      <c r="S6" s="48"/>
      <c r="T6" s="48"/>
      <c r="U6" s="48"/>
      <c r="V6" s="50"/>
      <c r="W6" s="51">
        <f>COUNTIF(W168:W415,"1")</f>
        <v>94</v>
      </c>
    </row>
    <row r="7" spans="1:23" ht="75.75">
      <c r="A7" s="52" t="s">
        <v>15</v>
      </c>
      <c r="B7" s="53" t="s">
        <v>16</v>
      </c>
      <c r="C7" s="54" t="s">
        <v>17</v>
      </c>
      <c r="D7" s="55" t="s">
        <v>18</v>
      </c>
      <c r="E7" s="55" t="s">
        <v>19</v>
      </c>
      <c r="F7" s="55" t="s">
        <v>20</v>
      </c>
      <c r="G7" s="55" t="s">
        <v>21</v>
      </c>
      <c r="H7" s="55" t="s">
        <v>22</v>
      </c>
      <c r="I7" s="55" t="s">
        <v>23</v>
      </c>
      <c r="J7" s="55" t="s">
        <v>24</v>
      </c>
      <c r="K7" s="56" t="s">
        <v>25</v>
      </c>
      <c r="L7" s="55" t="s">
        <v>26</v>
      </c>
      <c r="M7" s="55" t="s">
        <v>27</v>
      </c>
      <c r="N7" s="56" t="s">
        <v>21</v>
      </c>
      <c r="O7" s="57" t="s">
        <v>28</v>
      </c>
      <c r="P7" s="57" t="s">
        <v>29</v>
      </c>
      <c r="Q7" s="57" t="s">
        <v>30</v>
      </c>
      <c r="R7" s="57" t="s">
        <v>31</v>
      </c>
      <c r="S7" s="57" t="s">
        <v>32</v>
      </c>
      <c r="T7" s="57" t="s">
        <v>33</v>
      </c>
      <c r="U7" s="58" t="s">
        <v>34</v>
      </c>
      <c r="V7" s="59" t="s">
        <v>35</v>
      </c>
      <c r="W7" s="57" t="s">
        <v>36</v>
      </c>
    </row>
    <row r="8" spans="1:23">
      <c r="A8" s="60" t="s">
        <v>37</v>
      </c>
      <c r="B8" s="61" t="s">
        <v>38</v>
      </c>
      <c r="C8" s="62" t="s">
        <v>39</v>
      </c>
      <c r="D8" s="63">
        <v>14</v>
      </c>
      <c r="E8" s="63">
        <v>26</v>
      </c>
      <c r="F8" s="63"/>
      <c r="G8" s="63">
        <v>12</v>
      </c>
      <c r="H8" s="63">
        <v>11</v>
      </c>
      <c r="I8" s="63">
        <v>14</v>
      </c>
      <c r="J8" s="63">
        <v>15</v>
      </c>
      <c r="K8" s="63">
        <v>16</v>
      </c>
      <c r="L8" s="63">
        <v>19</v>
      </c>
      <c r="M8" s="63"/>
      <c r="N8" s="63">
        <v>21</v>
      </c>
      <c r="O8" s="64">
        <f t="shared" ref="O8:O26" si="0">SUM(D8:N8)</f>
        <v>148</v>
      </c>
      <c r="P8" s="65">
        <f t="shared" ref="P8:P26" si="1">COUNT(D8:N8)</f>
        <v>9</v>
      </c>
      <c r="Q8" s="64">
        <f t="shared" ref="Q8:Q26" si="2">IF(P8&lt;9,0,SMALL(D8:N8,1))</f>
        <v>11</v>
      </c>
      <c r="R8" s="64">
        <f t="shared" ref="R8:R26" si="3">IF(P8&lt;10,0,SMALL(D8:N8,2))</f>
        <v>0</v>
      </c>
      <c r="S8" s="64">
        <f t="shared" ref="S8:S26" si="4">IF(P8&lt;11,0,SMALL(D8:N8,3))</f>
        <v>0</v>
      </c>
      <c r="T8" s="64">
        <f t="shared" ref="T8:T26" si="5">IF(P8&lt;12,0,+SMALL(D8:N8,4))</f>
        <v>0</v>
      </c>
      <c r="U8" s="64">
        <f t="shared" ref="U8:U26" si="6">IF(EXCLUS=4,O8-Q8-R8-S8-T8,IF(EXCLUS=3,O8-Q8-R8-S8,IF(EXCLUS=2,O8-Q8-R8,IF(EXCLUS=1,O8-Q8))))</f>
        <v>137</v>
      </c>
      <c r="V8" s="64">
        <f>+IF(+COUNT(D8:N8)&gt;0,RANK(U8,$U$8:$U$27,0),"")</f>
        <v>1</v>
      </c>
      <c r="W8" s="66">
        <f t="shared" ref="W8:W26" si="7">IF(P8&gt;MAXCOMPET-1,1,"")</f>
        <v>1</v>
      </c>
    </row>
    <row r="9" spans="1:23">
      <c r="A9" s="60" t="s">
        <v>40</v>
      </c>
      <c r="B9" s="61" t="s">
        <v>41</v>
      </c>
      <c r="C9" s="62" t="s">
        <v>42</v>
      </c>
      <c r="D9" s="63"/>
      <c r="E9" s="63">
        <v>13</v>
      </c>
      <c r="F9" s="63">
        <v>14</v>
      </c>
      <c r="G9" s="63">
        <v>19</v>
      </c>
      <c r="H9" s="63">
        <v>12</v>
      </c>
      <c r="I9" s="63">
        <v>14</v>
      </c>
      <c r="J9" s="63">
        <v>21</v>
      </c>
      <c r="K9" s="63">
        <v>11</v>
      </c>
      <c r="L9" s="63">
        <v>16</v>
      </c>
      <c r="M9" s="63">
        <v>10</v>
      </c>
      <c r="N9" s="63">
        <v>20</v>
      </c>
      <c r="O9" s="64">
        <f t="shared" si="0"/>
        <v>150</v>
      </c>
      <c r="P9" s="65">
        <f t="shared" si="1"/>
        <v>10</v>
      </c>
      <c r="Q9" s="64">
        <f t="shared" si="2"/>
        <v>10</v>
      </c>
      <c r="R9" s="64">
        <f t="shared" si="3"/>
        <v>11</v>
      </c>
      <c r="S9" s="64">
        <f t="shared" si="4"/>
        <v>0</v>
      </c>
      <c r="T9" s="64">
        <f t="shared" si="5"/>
        <v>0</v>
      </c>
      <c r="U9" s="64">
        <f t="shared" si="6"/>
        <v>129</v>
      </c>
      <c r="V9" s="64">
        <f>+IF(+COUNT(D9:N9)&gt;0,RANK(U9,$U$8:$U$27,0),"")</f>
        <v>2</v>
      </c>
      <c r="W9" s="66">
        <f t="shared" si="7"/>
        <v>1</v>
      </c>
    </row>
    <row r="10" spans="1:23">
      <c r="A10" s="60" t="s">
        <v>43</v>
      </c>
      <c r="B10" s="61" t="s">
        <v>44</v>
      </c>
      <c r="C10" s="62" t="s">
        <v>45</v>
      </c>
      <c r="D10" s="63">
        <v>16</v>
      </c>
      <c r="E10" s="63">
        <v>14</v>
      </c>
      <c r="F10" s="63">
        <v>18</v>
      </c>
      <c r="G10" s="63">
        <v>12</v>
      </c>
      <c r="H10" s="63">
        <v>13</v>
      </c>
      <c r="I10" s="63">
        <v>10</v>
      </c>
      <c r="J10" s="63"/>
      <c r="K10" s="63">
        <v>13</v>
      </c>
      <c r="L10" s="63">
        <v>16</v>
      </c>
      <c r="M10" s="63">
        <v>9</v>
      </c>
      <c r="N10" s="63">
        <v>17</v>
      </c>
      <c r="O10" s="64">
        <f t="shared" si="0"/>
        <v>138</v>
      </c>
      <c r="P10" s="65">
        <f t="shared" si="1"/>
        <v>10</v>
      </c>
      <c r="Q10" s="64">
        <f t="shared" si="2"/>
        <v>9</v>
      </c>
      <c r="R10" s="64">
        <f t="shared" si="3"/>
        <v>10</v>
      </c>
      <c r="S10" s="64">
        <f t="shared" si="4"/>
        <v>0</v>
      </c>
      <c r="T10" s="64">
        <f t="shared" si="5"/>
        <v>0</v>
      </c>
      <c r="U10" s="64">
        <f t="shared" si="6"/>
        <v>119</v>
      </c>
      <c r="V10" s="64">
        <f>+IF(+COUNT(D10:N10)&gt;0,RANK(U10,$U$8:$U$27,0),"")</f>
        <v>3</v>
      </c>
      <c r="W10" s="66">
        <f t="shared" si="7"/>
        <v>1</v>
      </c>
    </row>
    <row r="11" spans="1:23">
      <c r="A11" s="60" t="s">
        <v>46</v>
      </c>
      <c r="B11" s="61" t="s">
        <v>47</v>
      </c>
      <c r="C11" s="62" t="s">
        <v>39</v>
      </c>
      <c r="D11" s="63">
        <v>13</v>
      </c>
      <c r="E11" s="63">
        <v>14</v>
      </c>
      <c r="F11" s="63">
        <v>14</v>
      </c>
      <c r="G11" s="63">
        <v>22</v>
      </c>
      <c r="H11" s="63">
        <v>16</v>
      </c>
      <c r="I11" s="63">
        <v>12</v>
      </c>
      <c r="J11" s="63">
        <v>14</v>
      </c>
      <c r="K11" s="63">
        <v>11</v>
      </c>
      <c r="L11" s="63">
        <v>12</v>
      </c>
      <c r="M11" s="63">
        <v>11</v>
      </c>
      <c r="N11" s="63">
        <v>14</v>
      </c>
      <c r="O11" s="64">
        <f t="shared" si="0"/>
        <v>153</v>
      </c>
      <c r="P11" s="65">
        <f t="shared" si="1"/>
        <v>11</v>
      </c>
      <c r="Q11" s="64">
        <f t="shared" si="2"/>
        <v>11</v>
      </c>
      <c r="R11" s="64">
        <f t="shared" si="3"/>
        <v>11</v>
      </c>
      <c r="S11" s="64">
        <f t="shared" si="4"/>
        <v>12</v>
      </c>
      <c r="T11" s="64">
        <f t="shared" si="5"/>
        <v>0</v>
      </c>
      <c r="U11" s="64">
        <f t="shared" si="6"/>
        <v>119</v>
      </c>
      <c r="V11" s="64">
        <f>+IF(+COUNT(D11:N11)&gt;0,RANK(U11,$U$8:$U$27,0),"")</f>
        <v>3</v>
      </c>
      <c r="W11" s="66">
        <f t="shared" si="7"/>
        <v>1</v>
      </c>
    </row>
    <row r="12" spans="1:23">
      <c r="A12" s="60" t="s">
        <v>48</v>
      </c>
      <c r="B12" s="61" t="s">
        <v>49</v>
      </c>
      <c r="C12" s="62" t="s">
        <v>45</v>
      </c>
      <c r="D12" s="63">
        <v>12</v>
      </c>
      <c r="E12" s="63">
        <v>14</v>
      </c>
      <c r="F12" s="63">
        <v>7</v>
      </c>
      <c r="G12" s="63">
        <v>7</v>
      </c>
      <c r="H12" s="63">
        <v>6</v>
      </c>
      <c r="I12" s="63">
        <v>7</v>
      </c>
      <c r="J12" s="63">
        <v>11</v>
      </c>
      <c r="K12" s="63">
        <v>10</v>
      </c>
      <c r="L12" s="63">
        <v>5</v>
      </c>
      <c r="M12" s="63">
        <v>5</v>
      </c>
      <c r="N12" s="63">
        <v>14</v>
      </c>
      <c r="O12" s="64">
        <f t="shared" si="0"/>
        <v>98</v>
      </c>
      <c r="P12" s="65">
        <f t="shared" si="1"/>
        <v>11</v>
      </c>
      <c r="Q12" s="64">
        <f t="shared" si="2"/>
        <v>5</v>
      </c>
      <c r="R12" s="64">
        <f t="shared" si="3"/>
        <v>5</v>
      </c>
      <c r="S12" s="64">
        <f t="shared" si="4"/>
        <v>6</v>
      </c>
      <c r="T12" s="64">
        <f t="shared" si="5"/>
        <v>0</v>
      </c>
      <c r="U12" s="64">
        <f t="shared" si="6"/>
        <v>82</v>
      </c>
      <c r="V12" s="64">
        <f>+IF(+COUNT(D12:N12)&gt;0,RANK(U12,$U$8:$U$27,0),"")</f>
        <v>5</v>
      </c>
      <c r="W12" s="66">
        <f t="shared" si="7"/>
        <v>1</v>
      </c>
    </row>
    <row r="13" spans="1:23">
      <c r="A13" s="60" t="s">
        <v>50</v>
      </c>
      <c r="B13" s="61" t="s">
        <v>51</v>
      </c>
      <c r="C13" s="62" t="s">
        <v>42</v>
      </c>
      <c r="D13" s="63">
        <v>0</v>
      </c>
      <c r="E13" s="63">
        <v>8</v>
      </c>
      <c r="F13" s="63">
        <v>7</v>
      </c>
      <c r="G13" s="63">
        <v>8</v>
      </c>
      <c r="H13" s="63">
        <v>4</v>
      </c>
      <c r="I13" s="63">
        <v>2</v>
      </c>
      <c r="J13" s="63">
        <v>7</v>
      </c>
      <c r="K13" s="63">
        <v>8</v>
      </c>
      <c r="L13" s="63"/>
      <c r="M13" s="63">
        <v>12</v>
      </c>
      <c r="N13" s="63">
        <v>11</v>
      </c>
      <c r="O13" s="64">
        <f t="shared" si="0"/>
        <v>67</v>
      </c>
      <c r="P13" s="65">
        <f t="shared" si="1"/>
        <v>10</v>
      </c>
      <c r="Q13" s="64">
        <f t="shared" si="2"/>
        <v>0</v>
      </c>
      <c r="R13" s="64">
        <f t="shared" si="3"/>
        <v>2</v>
      </c>
      <c r="S13" s="64">
        <f t="shared" si="4"/>
        <v>0</v>
      </c>
      <c r="T13" s="64">
        <f t="shared" si="5"/>
        <v>0</v>
      </c>
      <c r="U13" s="64">
        <f t="shared" si="6"/>
        <v>65</v>
      </c>
      <c r="V13" s="64">
        <f>+IF(+COUNT(D13:N13)&gt;0,RANK(U13,$U$8:$U$27,0),"")</f>
        <v>6</v>
      </c>
      <c r="W13" s="66">
        <f t="shared" si="7"/>
        <v>1</v>
      </c>
    </row>
    <row r="14" spans="1:23">
      <c r="A14" s="60" t="s">
        <v>52</v>
      </c>
      <c r="B14" s="61" t="s">
        <v>53</v>
      </c>
      <c r="C14" s="62" t="s">
        <v>45</v>
      </c>
      <c r="D14" s="63"/>
      <c r="E14" s="63">
        <v>8</v>
      </c>
      <c r="F14" s="63">
        <v>3</v>
      </c>
      <c r="G14" s="63">
        <v>6</v>
      </c>
      <c r="H14" s="63">
        <v>4</v>
      </c>
      <c r="I14" s="63"/>
      <c r="J14" s="63">
        <v>6</v>
      </c>
      <c r="K14" s="63">
        <v>11</v>
      </c>
      <c r="L14" s="63">
        <v>12</v>
      </c>
      <c r="M14" s="63">
        <v>6</v>
      </c>
      <c r="N14" s="63">
        <v>8</v>
      </c>
      <c r="O14" s="64">
        <f t="shared" si="0"/>
        <v>64</v>
      </c>
      <c r="P14" s="65">
        <f t="shared" si="1"/>
        <v>9</v>
      </c>
      <c r="Q14" s="64">
        <f t="shared" si="2"/>
        <v>3</v>
      </c>
      <c r="R14" s="64">
        <f t="shared" si="3"/>
        <v>0</v>
      </c>
      <c r="S14" s="64">
        <f t="shared" si="4"/>
        <v>0</v>
      </c>
      <c r="T14" s="64">
        <f t="shared" si="5"/>
        <v>0</v>
      </c>
      <c r="U14" s="64">
        <f t="shared" si="6"/>
        <v>61</v>
      </c>
      <c r="V14" s="64">
        <f>+IF(+COUNT(D14:N14)&gt;0,RANK(U14,$U$8:$U$27,0),"")</f>
        <v>7</v>
      </c>
      <c r="W14" s="66">
        <f t="shared" si="7"/>
        <v>1</v>
      </c>
    </row>
    <row r="15" spans="1:23">
      <c r="A15" s="60" t="s">
        <v>54</v>
      </c>
      <c r="B15" s="61" t="s">
        <v>55</v>
      </c>
      <c r="C15" s="62" t="s">
        <v>56</v>
      </c>
      <c r="D15" s="63">
        <v>5</v>
      </c>
      <c r="E15" s="63">
        <v>6</v>
      </c>
      <c r="F15" s="63">
        <v>12</v>
      </c>
      <c r="G15" s="63">
        <v>5</v>
      </c>
      <c r="H15" s="63">
        <v>3</v>
      </c>
      <c r="I15" s="63"/>
      <c r="J15" s="63">
        <v>5</v>
      </c>
      <c r="K15" s="63">
        <v>6</v>
      </c>
      <c r="L15" s="63">
        <v>7</v>
      </c>
      <c r="M15" s="63">
        <v>3</v>
      </c>
      <c r="N15" s="63">
        <v>9</v>
      </c>
      <c r="O15" s="64">
        <f t="shared" si="0"/>
        <v>61</v>
      </c>
      <c r="P15" s="65">
        <f t="shared" si="1"/>
        <v>10</v>
      </c>
      <c r="Q15" s="64">
        <f t="shared" si="2"/>
        <v>3</v>
      </c>
      <c r="R15" s="64">
        <f t="shared" si="3"/>
        <v>3</v>
      </c>
      <c r="S15" s="64">
        <f t="shared" si="4"/>
        <v>0</v>
      </c>
      <c r="T15" s="64">
        <f t="shared" si="5"/>
        <v>0</v>
      </c>
      <c r="U15" s="64">
        <f t="shared" si="6"/>
        <v>55</v>
      </c>
      <c r="V15" s="64">
        <f>+IF(+COUNT(D15:N15)&gt;0,RANK(U15,$U$8:$U$27,0),"")</f>
        <v>8</v>
      </c>
      <c r="W15" s="66">
        <f t="shared" si="7"/>
        <v>1</v>
      </c>
    </row>
    <row r="16" spans="1:23">
      <c r="A16" s="60" t="s">
        <v>57</v>
      </c>
      <c r="B16" s="61" t="s">
        <v>58</v>
      </c>
      <c r="C16" s="62" t="s">
        <v>45</v>
      </c>
      <c r="D16" s="63">
        <v>5</v>
      </c>
      <c r="E16" s="63"/>
      <c r="F16" s="63">
        <v>6</v>
      </c>
      <c r="G16" s="63">
        <v>8</v>
      </c>
      <c r="H16" s="63">
        <v>8</v>
      </c>
      <c r="I16" s="63">
        <v>7</v>
      </c>
      <c r="J16" s="63">
        <v>6</v>
      </c>
      <c r="K16" s="63">
        <v>2</v>
      </c>
      <c r="L16" s="63"/>
      <c r="M16" s="63">
        <v>4</v>
      </c>
      <c r="N16" s="63">
        <v>9</v>
      </c>
      <c r="O16" s="64">
        <f t="shared" si="0"/>
        <v>55</v>
      </c>
      <c r="P16" s="65">
        <f t="shared" si="1"/>
        <v>9</v>
      </c>
      <c r="Q16" s="64">
        <f t="shared" si="2"/>
        <v>2</v>
      </c>
      <c r="R16" s="64">
        <f t="shared" si="3"/>
        <v>0</v>
      </c>
      <c r="S16" s="64">
        <f t="shared" si="4"/>
        <v>0</v>
      </c>
      <c r="T16" s="64">
        <f t="shared" si="5"/>
        <v>0</v>
      </c>
      <c r="U16" s="64">
        <f t="shared" si="6"/>
        <v>53</v>
      </c>
      <c r="V16" s="64">
        <f>+IF(+COUNT(D16:N16)&gt;0,RANK(U16,$U$8:$U$27,0),"")</f>
        <v>9</v>
      </c>
      <c r="W16" s="66">
        <f t="shared" si="7"/>
        <v>1</v>
      </c>
    </row>
    <row r="17" spans="1:23">
      <c r="A17" s="60" t="s">
        <v>59</v>
      </c>
      <c r="B17" s="61" t="s">
        <v>44</v>
      </c>
      <c r="C17" s="62" t="s">
        <v>39</v>
      </c>
      <c r="D17" s="63">
        <v>7</v>
      </c>
      <c r="E17" s="63">
        <v>6</v>
      </c>
      <c r="F17" s="63"/>
      <c r="G17" s="63">
        <v>4</v>
      </c>
      <c r="H17" s="63"/>
      <c r="I17" s="63">
        <v>6</v>
      </c>
      <c r="J17" s="63">
        <v>11</v>
      </c>
      <c r="K17" s="63">
        <v>3</v>
      </c>
      <c r="L17" s="63">
        <v>12</v>
      </c>
      <c r="M17" s="63"/>
      <c r="N17" s="63"/>
      <c r="O17" s="64">
        <f t="shared" si="0"/>
        <v>49</v>
      </c>
      <c r="P17" s="65">
        <f t="shared" si="1"/>
        <v>7</v>
      </c>
      <c r="Q17" s="64">
        <f t="shared" si="2"/>
        <v>0</v>
      </c>
      <c r="R17" s="64">
        <f t="shared" si="3"/>
        <v>0</v>
      </c>
      <c r="S17" s="64">
        <f t="shared" si="4"/>
        <v>0</v>
      </c>
      <c r="T17" s="64">
        <f t="shared" si="5"/>
        <v>0</v>
      </c>
      <c r="U17" s="64">
        <f t="shared" si="6"/>
        <v>49</v>
      </c>
      <c r="V17" s="64">
        <f>+IF(+COUNT(D17:N17)&gt;0,RANK(U17,$U$8:$U$27,0),"")</f>
        <v>10</v>
      </c>
      <c r="W17" s="66" t="str">
        <f t="shared" si="7"/>
        <v/>
      </c>
    </row>
    <row r="18" spans="1:23">
      <c r="A18" s="60" t="s">
        <v>60</v>
      </c>
      <c r="B18" s="61" t="s">
        <v>61</v>
      </c>
      <c r="C18" s="62" t="s">
        <v>62</v>
      </c>
      <c r="D18" s="63">
        <v>19</v>
      </c>
      <c r="E18" s="63"/>
      <c r="F18" s="63">
        <v>12</v>
      </c>
      <c r="G18" s="63"/>
      <c r="H18" s="63">
        <v>11</v>
      </c>
      <c r="I18" s="63"/>
      <c r="J18" s="63"/>
      <c r="K18" s="63"/>
      <c r="L18" s="63"/>
      <c r="M18" s="63"/>
      <c r="N18" s="63"/>
      <c r="O18" s="64">
        <f t="shared" si="0"/>
        <v>42</v>
      </c>
      <c r="P18" s="65">
        <f t="shared" si="1"/>
        <v>3</v>
      </c>
      <c r="Q18" s="64">
        <f t="shared" si="2"/>
        <v>0</v>
      </c>
      <c r="R18" s="64">
        <f t="shared" si="3"/>
        <v>0</v>
      </c>
      <c r="S18" s="64">
        <f t="shared" si="4"/>
        <v>0</v>
      </c>
      <c r="T18" s="64">
        <f t="shared" si="5"/>
        <v>0</v>
      </c>
      <c r="U18" s="64">
        <f t="shared" si="6"/>
        <v>42</v>
      </c>
      <c r="V18" s="64">
        <f>+IF(+COUNT(D18:N18)&gt;0,RANK(U18,$U$8:$U$27,0),"")</f>
        <v>11</v>
      </c>
      <c r="W18" s="66" t="str">
        <f t="shared" si="7"/>
        <v/>
      </c>
    </row>
    <row r="19" spans="1:23">
      <c r="A19" s="60" t="s">
        <v>63</v>
      </c>
      <c r="B19" s="61" t="s">
        <v>64</v>
      </c>
      <c r="C19" s="62" t="s">
        <v>65</v>
      </c>
      <c r="D19" s="63">
        <v>5</v>
      </c>
      <c r="E19" s="63">
        <v>5</v>
      </c>
      <c r="F19" s="63">
        <v>5</v>
      </c>
      <c r="G19" s="63">
        <v>7</v>
      </c>
      <c r="H19" s="63">
        <v>3</v>
      </c>
      <c r="I19" s="63">
        <v>4</v>
      </c>
      <c r="J19" s="63"/>
      <c r="K19" s="63">
        <v>4</v>
      </c>
      <c r="L19" s="63"/>
      <c r="M19" s="63"/>
      <c r="N19" s="63"/>
      <c r="O19" s="64">
        <f t="shared" si="0"/>
        <v>33</v>
      </c>
      <c r="P19" s="65">
        <f t="shared" si="1"/>
        <v>7</v>
      </c>
      <c r="Q19" s="64">
        <f t="shared" si="2"/>
        <v>0</v>
      </c>
      <c r="R19" s="64">
        <f t="shared" si="3"/>
        <v>0</v>
      </c>
      <c r="S19" s="64">
        <f t="shared" si="4"/>
        <v>0</v>
      </c>
      <c r="T19" s="64">
        <f t="shared" si="5"/>
        <v>0</v>
      </c>
      <c r="U19" s="64">
        <f t="shared" si="6"/>
        <v>33</v>
      </c>
      <c r="V19" s="64">
        <f>+IF(+COUNT(D19:N19)&gt;0,RANK(U19,$U$8:$U$27,0),"")</f>
        <v>12</v>
      </c>
      <c r="W19" s="66" t="str">
        <f t="shared" si="7"/>
        <v/>
      </c>
    </row>
    <row r="20" spans="1:23">
      <c r="A20" s="60" t="s">
        <v>66</v>
      </c>
      <c r="B20" s="61" t="s">
        <v>67</v>
      </c>
      <c r="C20" s="62" t="s">
        <v>68</v>
      </c>
      <c r="D20" s="63"/>
      <c r="E20" s="63"/>
      <c r="F20" s="63">
        <v>4</v>
      </c>
      <c r="G20" s="63">
        <v>7</v>
      </c>
      <c r="H20" s="63">
        <v>2</v>
      </c>
      <c r="I20" s="63">
        <v>2</v>
      </c>
      <c r="J20" s="63">
        <v>3</v>
      </c>
      <c r="K20" s="63">
        <v>6</v>
      </c>
      <c r="L20" s="63"/>
      <c r="M20" s="63">
        <v>1</v>
      </c>
      <c r="N20" s="63">
        <v>6</v>
      </c>
      <c r="O20" s="64">
        <f t="shared" si="0"/>
        <v>31</v>
      </c>
      <c r="P20" s="65">
        <f t="shared" si="1"/>
        <v>8</v>
      </c>
      <c r="Q20" s="64">
        <f t="shared" si="2"/>
        <v>0</v>
      </c>
      <c r="R20" s="64">
        <f t="shared" si="3"/>
        <v>0</v>
      </c>
      <c r="S20" s="64">
        <f t="shared" si="4"/>
        <v>0</v>
      </c>
      <c r="T20" s="64">
        <f t="shared" si="5"/>
        <v>0</v>
      </c>
      <c r="U20" s="64">
        <f t="shared" si="6"/>
        <v>31</v>
      </c>
      <c r="V20" s="64">
        <f>+IF(+COUNT(D20:N20)&gt;0,RANK(U20,$U$8:$U$27,0),"")</f>
        <v>13</v>
      </c>
      <c r="W20" s="66">
        <f t="shared" si="7"/>
        <v>1</v>
      </c>
    </row>
    <row r="21" spans="1:23">
      <c r="A21" s="60" t="s">
        <v>69</v>
      </c>
      <c r="B21" s="61" t="s">
        <v>70</v>
      </c>
      <c r="C21" s="62" t="s">
        <v>39</v>
      </c>
      <c r="D21" s="63"/>
      <c r="E21" s="63"/>
      <c r="F21" s="63"/>
      <c r="G21" s="63">
        <v>15</v>
      </c>
      <c r="H21" s="63"/>
      <c r="I21" s="63">
        <v>14</v>
      </c>
      <c r="J21" s="63"/>
      <c r="K21" s="63"/>
      <c r="L21" s="63"/>
      <c r="M21" s="63"/>
      <c r="N21" s="63"/>
      <c r="O21" s="64">
        <f t="shared" si="0"/>
        <v>29</v>
      </c>
      <c r="P21" s="65">
        <f t="shared" si="1"/>
        <v>2</v>
      </c>
      <c r="Q21" s="64">
        <f t="shared" si="2"/>
        <v>0</v>
      </c>
      <c r="R21" s="64">
        <f t="shared" si="3"/>
        <v>0</v>
      </c>
      <c r="S21" s="64">
        <f t="shared" si="4"/>
        <v>0</v>
      </c>
      <c r="T21" s="64">
        <f t="shared" si="5"/>
        <v>0</v>
      </c>
      <c r="U21" s="64">
        <f t="shared" si="6"/>
        <v>29</v>
      </c>
      <c r="V21" s="64">
        <f>+IF(+COUNT(D21:N21)&gt;0,RANK(U21,$U$8:$U$27,0),"")</f>
        <v>14</v>
      </c>
      <c r="W21" s="66" t="str">
        <f t="shared" si="7"/>
        <v/>
      </c>
    </row>
    <row r="22" spans="1:23">
      <c r="A22" s="60" t="s">
        <v>71</v>
      </c>
      <c r="B22" s="61" t="s">
        <v>72</v>
      </c>
      <c r="C22" s="62" t="s">
        <v>73</v>
      </c>
      <c r="D22" s="63"/>
      <c r="E22" s="63">
        <v>6</v>
      </c>
      <c r="F22" s="63"/>
      <c r="G22" s="63">
        <v>8</v>
      </c>
      <c r="H22" s="63">
        <v>2</v>
      </c>
      <c r="I22" s="63">
        <v>5</v>
      </c>
      <c r="J22" s="63"/>
      <c r="K22" s="63">
        <v>5</v>
      </c>
      <c r="L22" s="63"/>
      <c r="M22" s="63"/>
      <c r="N22" s="63"/>
      <c r="O22" s="64">
        <f t="shared" si="0"/>
        <v>26</v>
      </c>
      <c r="P22" s="65">
        <f t="shared" si="1"/>
        <v>5</v>
      </c>
      <c r="Q22" s="64">
        <f t="shared" si="2"/>
        <v>0</v>
      </c>
      <c r="R22" s="64">
        <f t="shared" si="3"/>
        <v>0</v>
      </c>
      <c r="S22" s="64">
        <f t="shared" si="4"/>
        <v>0</v>
      </c>
      <c r="T22" s="64">
        <f t="shared" si="5"/>
        <v>0</v>
      </c>
      <c r="U22" s="64">
        <f t="shared" si="6"/>
        <v>26</v>
      </c>
      <c r="V22" s="64">
        <f>+IF(+COUNT(D22:N22)&gt;0,RANK(U22,$U$8:$U$27,0),"")</f>
        <v>15</v>
      </c>
      <c r="W22" s="66" t="str">
        <f t="shared" si="7"/>
        <v/>
      </c>
    </row>
    <row r="23" spans="1:23">
      <c r="A23" s="60" t="s">
        <v>74</v>
      </c>
      <c r="B23" s="61" t="s">
        <v>75</v>
      </c>
      <c r="C23" s="62" t="s">
        <v>76</v>
      </c>
      <c r="D23" s="63">
        <v>3</v>
      </c>
      <c r="E23" s="63">
        <v>0</v>
      </c>
      <c r="F23" s="63">
        <v>6</v>
      </c>
      <c r="G23" s="63">
        <v>4</v>
      </c>
      <c r="H23" s="63">
        <v>2</v>
      </c>
      <c r="I23" s="63">
        <v>1</v>
      </c>
      <c r="J23" s="63">
        <v>4</v>
      </c>
      <c r="K23" s="63">
        <v>3</v>
      </c>
      <c r="L23" s="63">
        <v>3</v>
      </c>
      <c r="M23" s="63"/>
      <c r="N23" s="63"/>
      <c r="O23" s="64">
        <f t="shared" si="0"/>
        <v>26</v>
      </c>
      <c r="P23" s="65">
        <f t="shared" si="1"/>
        <v>9</v>
      </c>
      <c r="Q23" s="64">
        <f t="shared" si="2"/>
        <v>0</v>
      </c>
      <c r="R23" s="64">
        <f t="shared" si="3"/>
        <v>0</v>
      </c>
      <c r="S23" s="64">
        <f t="shared" si="4"/>
        <v>0</v>
      </c>
      <c r="T23" s="64">
        <f t="shared" si="5"/>
        <v>0</v>
      </c>
      <c r="U23" s="64">
        <f t="shared" si="6"/>
        <v>26</v>
      </c>
      <c r="V23" s="64">
        <f>+IF(+COUNT(D23:N23)&gt;0,RANK(U23,$U$8:$U$27,0),"")</f>
        <v>15</v>
      </c>
      <c r="W23" s="66">
        <f t="shared" si="7"/>
        <v>1</v>
      </c>
    </row>
    <row r="24" spans="1:23">
      <c r="A24" s="60" t="s">
        <v>77</v>
      </c>
      <c r="B24" s="61" t="s">
        <v>78</v>
      </c>
      <c r="C24" s="62" t="s">
        <v>62</v>
      </c>
      <c r="D24" s="63"/>
      <c r="E24" s="63"/>
      <c r="F24" s="63"/>
      <c r="G24" s="63">
        <v>6</v>
      </c>
      <c r="H24" s="63">
        <v>7</v>
      </c>
      <c r="I24" s="63">
        <v>7</v>
      </c>
      <c r="J24" s="63">
        <v>4</v>
      </c>
      <c r="K24" s="63"/>
      <c r="L24" s="63"/>
      <c r="M24" s="63"/>
      <c r="N24" s="63"/>
      <c r="O24" s="64">
        <f t="shared" si="0"/>
        <v>24</v>
      </c>
      <c r="P24" s="65">
        <f t="shared" si="1"/>
        <v>4</v>
      </c>
      <c r="Q24" s="64">
        <f t="shared" si="2"/>
        <v>0</v>
      </c>
      <c r="R24" s="64">
        <f t="shared" si="3"/>
        <v>0</v>
      </c>
      <c r="S24" s="64">
        <f t="shared" si="4"/>
        <v>0</v>
      </c>
      <c r="T24" s="64">
        <f t="shared" si="5"/>
        <v>0</v>
      </c>
      <c r="U24" s="64">
        <f t="shared" si="6"/>
        <v>24</v>
      </c>
      <c r="V24" s="64">
        <f>+IF(+COUNT(D24:N24)&gt;0,RANK(U24,$U$8:$U$27,0),"")</f>
        <v>17</v>
      </c>
      <c r="W24" s="66" t="str">
        <f t="shared" si="7"/>
        <v/>
      </c>
    </row>
    <row r="25" spans="1:23">
      <c r="A25" s="60" t="s">
        <v>79</v>
      </c>
      <c r="B25" s="67" t="s">
        <v>80</v>
      </c>
      <c r="C25" s="68" t="s">
        <v>62</v>
      </c>
      <c r="D25" s="63"/>
      <c r="E25" s="63"/>
      <c r="F25" s="63"/>
      <c r="G25" s="63"/>
      <c r="H25" s="63">
        <v>3</v>
      </c>
      <c r="I25" s="63"/>
      <c r="J25" s="63"/>
      <c r="K25" s="63"/>
      <c r="L25" s="63">
        <v>8</v>
      </c>
      <c r="M25" s="63"/>
      <c r="N25" s="63"/>
      <c r="O25" s="64">
        <f t="shared" si="0"/>
        <v>11</v>
      </c>
      <c r="P25" s="65">
        <f t="shared" si="1"/>
        <v>2</v>
      </c>
      <c r="Q25" s="64">
        <f t="shared" si="2"/>
        <v>0</v>
      </c>
      <c r="R25" s="64">
        <f t="shared" si="3"/>
        <v>0</v>
      </c>
      <c r="S25" s="64">
        <f t="shared" si="4"/>
        <v>0</v>
      </c>
      <c r="T25" s="64">
        <f t="shared" si="5"/>
        <v>0</v>
      </c>
      <c r="U25" s="64">
        <f t="shared" si="6"/>
        <v>11</v>
      </c>
      <c r="V25" s="64">
        <f>+IF(+COUNT(D25:N25)&gt;0,RANK(U25,$U$8:$U$27,0),"")</f>
        <v>18</v>
      </c>
      <c r="W25" s="66" t="str">
        <f t="shared" si="7"/>
        <v/>
      </c>
    </row>
    <row r="26" spans="1:23">
      <c r="A26" s="60" t="s">
        <v>60</v>
      </c>
      <c r="B26" s="61" t="s">
        <v>81</v>
      </c>
      <c r="C26" s="62" t="s">
        <v>68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4">
        <f t="shared" si="0"/>
        <v>0</v>
      </c>
      <c r="P26" s="65">
        <f t="shared" si="1"/>
        <v>0</v>
      </c>
      <c r="Q26" s="64">
        <f t="shared" si="2"/>
        <v>0</v>
      </c>
      <c r="R26" s="64">
        <f t="shared" si="3"/>
        <v>0</v>
      </c>
      <c r="S26" s="64">
        <f t="shared" si="4"/>
        <v>0</v>
      </c>
      <c r="T26" s="64">
        <f t="shared" si="5"/>
        <v>0</v>
      </c>
      <c r="U26" s="64">
        <f t="shared" si="6"/>
        <v>0</v>
      </c>
      <c r="V26" s="64" t="str">
        <f>+IF(+COUNT(D26:N26)&gt;0,RANK(U26,$U$8:$U$27,0),"")</f>
        <v/>
      </c>
      <c r="W26" s="66" t="str">
        <f t="shared" si="7"/>
        <v/>
      </c>
    </row>
    <row r="27" spans="1:23">
      <c r="A27" s="60"/>
      <c r="B27" s="61"/>
      <c r="C27" s="62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4"/>
      <c r="P27" s="64"/>
      <c r="Q27" s="69"/>
      <c r="R27" s="69"/>
      <c r="S27" s="69"/>
      <c r="T27" s="69"/>
      <c r="U27" s="64"/>
      <c r="V27" s="64"/>
      <c r="W27" s="70" t="s">
        <v>10</v>
      </c>
    </row>
    <row r="28" spans="1:23">
      <c r="A28" s="71">
        <f>COUNTIF($A$8:$A$27,"&gt;&lt;")</f>
        <v>19</v>
      </c>
      <c r="B28" s="71">
        <f>COUNTIF($B$8:$B$27,"&gt;&lt;")</f>
        <v>19</v>
      </c>
      <c r="C28" s="71">
        <f>COUNTIF($C$8:$C$27,"&gt;&lt;")</f>
        <v>19</v>
      </c>
      <c r="D28" s="72">
        <f>COUNTIF(D$8:D$27,"=0")+COUNTIF(D$8:D$27,"&gt;0")</f>
        <v>11</v>
      </c>
      <c r="E28" s="72">
        <f>COUNTIF(E$8:E$27,"=0")+COUNTIF(E$8:E$27,"&gt;0")</f>
        <v>12</v>
      </c>
      <c r="F28" s="72">
        <f>COUNTIF(F$8:F$27,"=0")+COUNTIF(F$8:F$27,"&gt;0")</f>
        <v>12</v>
      </c>
      <c r="G28" s="72">
        <f>COUNTIF(G$8:G$27,"=0")+COUNTIF(G$8:G$27,"&gt;0")</f>
        <v>16</v>
      </c>
      <c r="H28" s="72">
        <f>COUNTIF(H$8:H$27,"=0")+COUNTIF(H$8:H$27,"&gt;0")</f>
        <v>16</v>
      </c>
      <c r="I28" s="72">
        <f>COUNTIF(I$8:I$27,"=0")+COUNTIF(I$8:I$27,"&gt;0")</f>
        <v>14</v>
      </c>
      <c r="J28" s="72">
        <f>COUNTIF(J$8:J$27,"=0")+COUNTIF(J$8:J$27,"&gt;0")</f>
        <v>12</v>
      </c>
      <c r="K28" s="72">
        <f>COUNTIF(K$8:K$27,"=0")+COUNTIF(K$8:K$27,"&gt;0")</f>
        <v>14</v>
      </c>
      <c r="L28" s="72">
        <f>COUNTIF(L$8:L$27,"=0")+COUNTIF(L$8:L$27,"&gt;0")</f>
        <v>10</v>
      </c>
      <c r="M28" s="72">
        <f>COUNTIF(M$8:M$27,"=0")+COUNTIF(M$8:M$27,"&gt;0")</f>
        <v>9</v>
      </c>
      <c r="N28" s="73">
        <f>COUNTIF(N$8:N$27,"=0")+COUNTIF(N$8:N$27,"&gt;0")</f>
        <v>10</v>
      </c>
      <c r="O28" s="64"/>
      <c r="P28" s="64"/>
      <c r="Q28" s="69"/>
      <c r="R28" s="69"/>
      <c r="S28" s="69"/>
      <c r="T28" s="69"/>
      <c r="U28" s="64"/>
      <c r="V28" s="64"/>
      <c r="W28" s="70" t="s">
        <v>10</v>
      </c>
    </row>
    <row r="29" spans="1:23">
      <c r="A29" s="74"/>
      <c r="B29" s="75"/>
      <c r="C29" s="76"/>
      <c r="D29" s="77">
        <f t="shared" ref="D29:N29" si="8">IF(D28&gt;0,D28/$A28,0)</f>
        <v>0.57894736842105265</v>
      </c>
      <c r="E29" s="77">
        <f t="shared" si="8"/>
        <v>0.63157894736842102</v>
      </c>
      <c r="F29" s="77">
        <f t="shared" si="8"/>
        <v>0.63157894736842102</v>
      </c>
      <c r="G29" s="77">
        <f t="shared" si="8"/>
        <v>0.84210526315789469</v>
      </c>
      <c r="H29" s="77">
        <f t="shared" si="8"/>
        <v>0.84210526315789469</v>
      </c>
      <c r="I29" s="77">
        <f t="shared" si="8"/>
        <v>0.73684210526315785</v>
      </c>
      <c r="J29" s="77">
        <f t="shared" si="8"/>
        <v>0.63157894736842102</v>
      </c>
      <c r="K29" s="77">
        <f t="shared" si="8"/>
        <v>0.73684210526315785</v>
      </c>
      <c r="L29" s="77">
        <f t="shared" si="8"/>
        <v>0.52631578947368418</v>
      </c>
      <c r="M29" s="77">
        <f t="shared" si="8"/>
        <v>0.47368421052631576</v>
      </c>
      <c r="N29" s="77">
        <f t="shared" si="8"/>
        <v>0.52631578947368418</v>
      </c>
      <c r="O29" s="64"/>
      <c r="P29" s="64"/>
      <c r="Q29" s="69"/>
      <c r="R29" s="69"/>
      <c r="S29" s="69"/>
      <c r="T29" s="69"/>
      <c r="U29" s="64"/>
      <c r="V29" s="64"/>
      <c r="W29" s="70" t="s">
        <v>10</v>
      </c>
    </row>
    <row r="30" spans="1:23">
      <c r="A30" s="78"/>
      <c r="B30" s="79"/>
      <c r="C30" s="80"/>
      <c r="D30" s="64"/>
      <c r="E30" s="64" t="s">
        <v>10</v>
      </c>
      <c r="F30" s="64"/>
      <c r="G30" s="66" t="s">
        <v>10</v>
      </c>
      <c r="H30" s="64"/>
      <c r="I30" s="64"/>
      <c r="J30" s="64"/>
      <c r="K30" s="64"/>
      <c r="L30" s="64"/>
      <c r="M30" s="64"/>
      <c r="N30" s="64"/>
      <c r="O30" s="64"/>
      <c r="P30" s="64"/>
      <c r="Q30" s="69"/>
      <c r="R30" s="69"/>
      <c r="S30" s="69"/>
      <c r="T30" s="69"/>
      <c r="U30" s="64"/>
      <c r="V30" s="64"/>
      <c r="W30" s="70" t="s">
        <v>10</v>
      </c>
    </row>
    <row r="31" spans="1:23">
      <c r="A31" s="78"/>
      <c r="B31" s="79"/>
      <c r="C31" s="80"/>
      <c r="D31" s="64"/>
      <c r="E31" s="64" t="s">
        <v>10</v>
      </c>
      <c r="F31" s="64"/>
      <c r="G31" s="66" t="s">
        <v>10</v>
      </c>
      <c r="H31" s="64"/>
      <c r="I31" s="64"/>
      <c r="J31" s="64"/>
      <c r="K31" s="64"/>
      <c r="L31" s="64"/>
      <c r="M31" s="64"/>
      <c r="N31" s="81"/>
      <c r="O31" s="64"/>
      <c r="P31" s="64"/>
      <c r="Q31" s="69"/>
      <c r="R31" s="69"/>
      <c r="S31" s="69"/>
      <c r="T31" s="69"/>
      <c r="U31" s="64"/>
      <c r="V31" s="64"/>
      <c r="W31" s="70" t="s">
        <v>10</v>
      </c>
    </row>
    <row r="32" spans="1:23">
      <c r="A32" s="82" t="s">
        <v>82</v>
      </c>
      <c r="B32" s="83" t="s">
        <v>12</v>
      </c>
      <c r="C32" s="84" t="s">
        <v>13</v>
      </c>
      <c r="D32" s="84" t="s">
        <v>14</v>
      </c>
      <c r="E32" s="85"/>
      <c r="F32" s="85"/>
      <c r="G32" s="85"/>
      <c r="H32" s="85"/>
      <c r="I32" s="85"/>
      <c r="J32" s="85"/>
      <c r="K32" s="85"/>
      <c r="L32" s="85"/>
      <c r="M32" s="85"/>
      <c r="N32" s="86"/>
      <c r="O32" s="86"/>
      <c r="P32" s="86"/>
      <c r="Q32" s="86"/>
      <c r="R32" s="86"/>
      <c r="S32" s="86"/>
      <c r="T32" s="86"/>
      <c r="U32" s="86"/>
      <c r="V32" s="86"/>
      <c r="W32" s="70" t="s">
        <v>10</v>
      </c>
    </row>
    <row r="33" spans="1:23" ht="75.75">
      <c r="A33" s="87" t="s">
        <v>83</v>
      </c>
      <c r="B33" s="53" t="s">
        <v>16</v>
      </c>
      <c r="C33" s="54" t="s">
        <v>17</v>
      </c>
      <c r="D33" s="55" t="s">
        <v>18</v>
      </c>
      <c r="E33" s="55" t="s">
        <v>19</v>
      </c>
      <c r="F33" s="55" t="s">
        <v>20</v>
      </c>
      <c r="G33" s="55" t="s">
        <v>21</v>
      </c>
      <c r="H33" s="55" t="s">
        <v>22</v>
      </c>
      <c r="I33" s="55" t="s">
        <v>23</v>
      </c>
      <c r="J33" s="55" t="s">
        <v>24</v>
      </c>
      <c r="K33" s="56" t="s">
        <v>25</v>
      </c>
      <c r="L33" s="55" t="s">
        <v>26</v>
      </c>
      <c r="M33" s="55" t="s">
        <v>27</v>
      </c>
      <c r="N33" s="56" t="s">
        <v>21</v>
      </c>
      <c r="O33" s="57" t="s">
        <v>28</v>
      </c>
      <c r="P33" s="57" t="s">
        <v>29</v>
      </c>
      <c r="Q33" s="57" t="s">
        <v>30</v>
      </c>
      <c r="R33" s="57" t="s">
        <v>31</v>
      </c>
      <c r="S33" s="57" t="s">
        <v>32</v>
      </c>
      <c r="T33" s="57" t="s">
        <v>33</v>
      </c>
      <c r="U33" s="58" t="s">
        <v>34</v>
      </c>
      <c r="V33" s="57" t="s">
        <v>35</v>
      </c>
      <c r="W33" s="57" t="s">
        <v>36</v>
      </c>
    </row>
    <row r="34" spans="1:23">
      <c r="A34" s="60" t="s">
        <v>84</v>
      </c>
      <c r="B34" s="67" t="s">
        <v>85</v>
      </c>
      <c r="C34" s="68" t="s">
        <v>42</v>
      </c>
      <c r="D34" s="63">
        <v>25</v>
      </c>
      <c r="E34" s="63">
        <v>30</v>
      </c>
      <c r="F34" s="63">
        <v>26</v>
      </c>
      <c r="G34" s="63">
        <v>22</v>
      </c>
      <c r="H34" s="63">
        <v>20</v>
      </c>
      <c r="I34" s="63">
        <v>23</v>
      </c>
      <c r="J34" s="63">
        <v>20</v>
      </c>
      <c r="K34" s="63">
        <v>24</v>
      </c>
      <c r="L34" s="63">
        <v>23</v>
      </c>
      <c r="M34" s="63">
        <v>25</v>
      </c>
      <c r="N34" s="63">
        <v>24</v>
      </c>
      <c r="O34" s="64">
        <f t="shared" ref="O34:O94" si="9">SUM(D34:N34)</f>
        <v>262</v>
      </c>
      <c r="P34" s="65">
        <f t="shared" ref="P34:P94" si="10">COUNT(D34:N34)</f>
        <v>11</v>
      </c>
      <c r="Q34" s="64">
        <f t="shared" ref="Q34:Q94" si="11">IF(P34&lt;9,0,SMALL(D34:N34,1))</f>
        <v>20</v>
      </c>
      <c r="R34" s="64">
        <f t="shared" ref="R34:R94" si="12">IF(P34&lt;10,0,SMALL(D34:N34,2))</f>
        <v>20</v>
      </c>
      <c r="S34" s="64">
        <f t="shared" ref="S34:S94" si="13">IF(P34&lt;11,0,SMALL(D34:N34,3))</f>
        <v>22</v>
      </c>
      <c r="T34" s="64">
        <f t="shared" ref="T34:T94" si="14">IF(P34&lt;12,0,+SMALL(D34:N34,4))</f>
        <v>0</v>
      </c>
      <c r="U34" s="64">
        <f t="shared" ref="U34:U65" si="15">IF(EXCLUS=4,O34-Q34-R34-S34-T34,IF(EXCLUS=3,O34-Q34-R34-S34,IF(EXCLUS=2,O34-Q34-R34,IF(EXCLUS=1,O34-Q34))))</f>
        <v>200</v>
      </c>
      <c r="V34" s="64">
        <f>+IF(+COUNT(D34:N34)&gt;0,RANK(U34,$U$34:$U$95,0),"")</f>
        <v>1</v>
      </c>
      <c r="W34" s="66">
        <f t="shared" ref="W34:W65" si="16">IF(P34&gt;MAXCOMPET-1,1,"")</f>
        <v>1</v>
      </c>
    </row>
    <row r="35" spans="1:23">
      <c r="A35" s="60" t="s">
        <v>86</v>
      </c>
      <c r="B35" s="67" t="s">
        <v>87</v>
      </c>
      <c r="C35" s="68" t="s">
        <v>39</v>
      </c>
      <c r="D35" s="63">
        <v>15</v>
      </c>
      <c r="E35" s="63">
        <v>25</v>
      </c>
      <c r="F35" s="63">
        <v>25</v>
      </c>
      <c r="G35" s="63">
        <v>23</v>
      </c>
      <c r="H35" s="63">
        <v>24</v>
      </c>
      <c r="I35" s="63">
        <v>19</v>
      </c>
      <c r="J35" s="63">
        <v>18</v>
      </c>
      <c r="K35" s="63">
        <v>21</v>
      </c>
      <c r="L35" s="63">
        <v>19</v>
      </c>
      <c r="M35" s="63">
        <v>15</v>
      </c>
      <c r="N35" s="63">
        <v>23</v>
      </c>
      <c r="O35" s="64">
        <f t="shared" si="9"/>
        <v>227</v>
      </c>
      <c r="P35" s="65">
        <f t="shared" si="10"/>
        <v>11</v>
      </c>
      <c r="Q35" s="64">
        <f t="shared" si="11"/>
        <v>15</v>
      </c>
      <c r="R35" s="64">
        <f t="shared" si="12"/>
        <v>15</v>
      </c>
      <c r="S35" s="64">
        <f t="shared" si="13"/>
        <v>18</v>
      </c>
      <c r="T35" s="64">
        <f t="shared" si="14"/>
        <v>0</v>
      </c>
      <c r="U35" s="64">
        <f t="shared" si="15"/>
        <v>179</v>
      </c>
      <c r="V35" s="64">
        <f>+IF(+COUNT(D35:N35)&gt;0,RANK(U35,$U$34:$U$95,0),"")</f>
        <v>2</v>
      </c>
      <c r="W35" s="66">
        <f t="shared" si="16"/>
        <v>1</v>
      </c>
    </row>
    <row r="36" spans="1:23">
      <c r="A36" s="60" t="s">
        <v>88</v>
      </c>
      <c r="B36" s="67" t="s">
        <v>89</v>
      </c>
      <c r="C36" s="68" t="s">
        <v>76</v>
      </c>
      <c r="D36" s="63">
        <v>18</v>
      </c>
      <c r="E36" s="63">
        <v>26</v>
      </c>
      <c r="F36" s="63">
        <v>16</v>
      </c>
      <c r="G36" s="63">
        <v>23</v>
      </c>
      <c r="H36" s="63">
        <v>21</v>
      </c>
      <c r="I36" s="63"/>
      <c r="J36" s="63">
        <v>17</v>
      </c>
      <c r="K36" s="63">
        <v>20</v>
      </c>
      <c r="L36" s="63">
        <v>23</v>
      </c>
      <c r="M36" s="63">
        <v>23</v>
      </c>
      <c r="N36" s="63">
        <v>22</v>
      </c>
      <c r="O36" s="64">
        <f t="shared" si="9"/>
        <v>209</v>
      </c>
      <c r="P36" s="65">
        <f t="shared" si="10"/>
        <v>10</v>
      </c>
      <c r="Q36" s="64">
        <f t="shared" si="11"/>
        <v>16</v>
      </c>
      <c r="R36" s="64">
        <f t="shared" si="12"/>
        <v>17</v>
      </c>
      <c r="S36" s="64">
        <f t="shared" si="13"/>
        <v>0</v>
      </c>
      <c r="T36" s="64">
        <f t="shared" si="14"/>
        <v>0</v>
      </c>
      <c r="U36" s="64">
        <f t="shared" si="15"/>
        <v>176</v>
      </c>
      <c r="V36" s="64">
        <f>+IF(+COUNT(D36:N36)&gt;0,RANK(U36,$U$34:$U$95,0),"")</f>
        <v>3</v>
      </c>
      <c r="W36" s="66">
        <f t="shared" si="16"/>
        <v>1</v>
      </c>
    </row>
    <row r="37" spans="1:23">
      <c r="A37" s="60" t="s">
        <v>90</v>
      </c>
      <c r="B37" s="67" t="s">
        <v>91</v>
      </c>
      <c r="C37" s="68" t="s">
        <v>42</v>
      </c>
      <c r="D37" s="63">
        <v>28</v>
      </c>
      <c r="E37" s="63">
        <v>19</v>
      </c>
      <c r="F37" s="63">
        <v>22</v>
      </c>
      <c r="G37" s="63">
        <v>13</v>
      </c>
      <c r="H37" s="63">
        <v>17</v>
      </c>
      <c r="I37" s="63">
        <v>16</v>
      </c>
      <c r="J37" s="63">
        <v>21</v>
      </c>
      <c r="K37" s="63">
        <v>14</v>
      </c>
      <c r="L37" s="63">
        <v>23</v>
      </c>
      <c r="M37" s="63">
        <v>20</v>
      </c>
      <c r="N37" s="63">
        <v>25</v>
      </c>
      <c r="O37" s="64">
        <f t="shared" si="9"/>
        <v>218</v>
      </c>
      <c r="P37" s="65">
        <f t="shared" si="10"/>
        <v>11</v>
      </c>
      <c r="Q37" s="64">
        <f t="shared" si="11"/>
        <v>13</v>
      </c>
      <c r="R37" s="64">
        <f t="shared" si="12"/>
        <v>14</v>
      </c>
      <c r="S37" s="64">
        <f t="shared" si="13"/>
        <v>16</v>
      </c>
      <c r="T37" s="64">
        <f t="shared" si="14"/>
        <v>0</v>
      </c>
      <c r="U37" s="64">
        <f t="shared" si="15"/>
        <v>175</v>
      </c>
      <c r="V37" s="64">
        <f>+IF(+COUNT(D37:N37)&gt;0,RANK(U37,$U$34:$U$95,0),"")</f>
        <v>4</v>
      </c>
      <c r="W37" s="66">
        <f t="shared" si="16"/>
        <v>1</v>
      </c>
    </row>
    <row r="38" spans="1:23">
      <c r="A38" s="60" t="s">
        <v>92</v>
      </c>
      <c r="B38" s="67" t="s">
        <v>93</v>
      </c>
      <c r="C38" s="68" t="s">
        <v>94</v>
      </c>
      <c r="D38" s="63">
        <v>18</v>
      </c>
      <c r="E38" s="63">
        <v>23</v>
      </c>
      <c r="F38" s="63">
        <v>17</v>
      </c>
      <c r="G38" s="63">
        <v>21</v>
      </c>
      <c r="H38" s="63">
        <v>18</v>
      </c>
      <c r="I38" s="63">
        <v>17</v>
      </c>
      <c r="J38" s="63">
        <v>18</v>
      </c>
      <c r="K38" s="63">
        <v>17</v>
      </c>
      <c r="L38" s="63">
        <v>21</v>
      </c>
      <c r="M38" s="63">
        <v>23</v>
      </c>
      <c r="N38" s="63">
        <v>15</v>
      </c>
      <c r="O38" s="64">
        <f t="shared" si="9"/>
        <v>208</v>
      </c>
      <c r="P38" s="65">
        <f t="shared" si="10"/>
        <v>11</v>
      </c>
      <c r="Q38" s="64">
        <f t="shared" si="11"/>
        <v>15</v>
      </c>
      <c r="R38" s="64">
        <f t="shared" si="12"/>
        <v>17</v>
      </c>
      <c r="S38" s="64">
        <f t="shared" si="13"/>
        <v>17</v>
      </c>
      <c r="T38" s="64">
        <f t="shared" si="14"/>
        <v>0</v>
      </c>
      <c r="U38" s="64">
        <f t="shared" si="15"/>
        <v>159</v>
      </c>
      <c r="V38" s="64">
        <f>+IF(+COUNT(D38:N38)&gt;0,RANK(U38,$U$34:$U$95,0),"")</f>
        <v>5</v>
      </c>
      <c r="W38" s="66">
        <f t="shared" si="16"/>
        <v>1</v>
      </c>
    </row>
    <row r="39" spans="1:23">
      <c r="A39" s="60" t="s">
        <v>95</v>
      </c>
      <c r="B39" s="67" t="s">
        <v>96</v>
      </c>
      <c r="C39" s="68" t="s">
        <v>73</v>
      </c>
      <c r="D39" s="63">
        <v>16</v>
      </c>
      <c r="E39" s="63">
        <v>11</v>
      </c>
      <c r="F39" s="63"/>
      <c r="G39" s="63">
        <v>15</v>
      </c>
      <c r="H39" s="63">
        <v>16</v>
      </c>
      <c r="I39" s="63">
        <v>13</v>
      </c>
      <c r="J39" s="63">
        <v>22</v>
      </c>
      <c r="K39" s="63">
        <v>18</v>
      </c>
      <c r="L39" s="63">
        <v>15</v>
      </c>
      <c r="M39" s="63">
        <v>15</v>
      </c>
      <c r="N39" s="63">
        <v>18</v>
      </c>
      <c r="O39" s="64">
        <f t="shared" si="9"/>
        <v>159</v>
      </c>
      <c r="P39" s="65">
        <f t="shared" si="10"/>
        <v>10</v>
      </c>
      <c r="Q39" s="64">
        <f t="shared" si="11"/>
        <v>11</v>
      </c>
      <c r="R39" s="64">
        <f t="shared" si="12"/>
        <v>13</v>
      </c>
      <c r="S39" s="64">
        <f t="shared" si="13"/>
        <v>0</v>
      </c>
      <c r="T39" s="64">
        <f t="shared" si="14"/>
        <v>0</v>
      </c>
      <c r="U39" s="64">
        <f t="shared" si="15"/>
        <v>135</v>
      </c>
      <c r="V39" s="64">
        <f>+IF(+COUNT(D39:N39)&gt;0,RANK(U39,$U$34:$U$95,0),"")</f>
        <v>6</v>
      </c>
      <c r="W39" s="66">
        <f t="shared" si="16"/>
        <v>1</v>
      </c>
    </row>
    <row r="40" spans="1:23">
      <c r="A40" s="60" t="s">
        <v>97</v>
      </c>
      <c r="B40" s="67" t="s">
        <v>87</v>
      </c>
      <c r="C40" s="68" t="s">
        <v>42</v>
      </c>
      <c r="D40" s="63">
        <v>19</v>
      </c>
      <c r="E40" s="63"/>
      <c r="F40" s="63">
        <v>16</v>
      </c>
      <c r="G40" s="63">
        <v>21</v>
      </c>
      <c r="H40" s="63">
        <v>16</v>
      </c>
      <c r="I40" s="63">
        <v>14</v>
      </c>
      <c r="J40" s="63"/>
      <c r="K40" s="63">
        <v>16</v>
      </c>
      <c r="L40" s="63"/>
      <c r="M40" s="63">
        <v>19</v>
      </c>
      <c r="N40" s="63">
        <v>14</v>
      </c>
      <c r="O40" s="64">
        <f t="shared" si="9"/>
        <v>135</v>
      </c>
      <c r="P40" s="65">
        <f t="shared" si="10"/>
        <v>8</v>
      </c>
      <c r="Q40" s="64">
        <f t="shared" si="11"/>
        <v>0</v>
      </c>
      <c r="R40" s="64">
        <f t="shared" si="12"/>
        <v>0</v>
      </c>
      <c r="S40" s="64">
        <f t="shared" si="13"/>
        <v>0</v>
      </c>
      <c r="T40" s="64">
        <f t="shared" si="14"/>
        <v>0</v>
      </c>
      <c r="U40" s="64">
        <f t="shared" si="15"/>
        <v>135</v>
      </c>
      <c r="V40" s="64">
        <f>+IF(+COUNT(D40:N40)&gt;0,RANK(U40,$U$34:$U$95,0),"")</f>
        <v>6</v>
      </c>
      <c r="W40" s="66">
        <f t="shared" si="16"/>
        <v>1</v>
      </c>
    </row>
    <row r="41" spans="1:23">
      <c r="A41" s="60" t="s">
        <v>98</v>
      </c>
      <c r="B41" s="67" t="s">
        <v>99</v>
      </c>
      <c r="C41" s="68" t="s">
        <v>39</v>
      </c>
      <c r="D41" s="63"/>
      <c r="E41" s="63">
        <v>21</v>
      </c>
      <c r="F41" s="63">
        <v>17</v>
      </c>
      <c r="G41" s="63"/>
      <c r="H41" s="63">
        <v>15</v>
      </c>
      <c r="I41" s="63">
        <v>10</v>
      </c>
      <c r="J41" s="63">
        <v>15</v>
      </c>
      <c r="K41" s="63">
        <v>19</v>
      </c>
      <c r="L41" s="63"/>
      <c r="M41" s="63">
        <v>19</v>
      </c>
      <c r="N41" s="63">
        <v>18</v>
      </c>
      <c r="O41" s="64">
        <f t="shared" si="9"/>
        <v>134</v>
      </c>
      <c r="P41" s="65">
        <f t="shared" si="10"/>
        <v>8</v>
      </c>
      <c r="Q41" s="64">
        <f t="shared" si="11"/>
        <v>0</v>
      </c>
      <c r="R41" s="64">
        <f t="shared" si="12"/>
        <v>0</v>
      </c>
      <c r="S41" s="64">
        <f t="shared" si="13"/>
        <v>0</v>
      </c>
      <c r="T41" s="64">
        <f t="shared" si="14"/>
        <v>0</v>
      </c>
      <c r="U41" s="64">
        <f t="shared" si="15"/>
        <v>134</v>
      </c>
      <c r="V41" s="64">
        <f>+IF(+COUNT(D41:N41)&gt;0,RANK(U41,$U$34:$U$95,0),"")</f>
        <v>8</v>
      </c>
      <c r="W41" s="66">
        <f t="shared" si="16"/>
        <v>1</v>
      </c>
    </row>
    <row r="42" spans="1:23">
      <c r="A42" s="60" t="s">
        <v>100</v>
      </c>
      <c r="B42" s="67" t="s">
        <v>101</v>
      </c>
      <c r="C42" s="68" t="s">
        <v>45</v>
      </c>
      <c r="D42" s="63"/>
      <c r="E42" s="63">
        <v>15</v>
      </c>
      <c r="F42" s="63">
        <v>12</v>
      </c>
      <c r="G42" s="63"/>
      <c r="H42" s="63">
        <v>17</v>
      </c>
      <c r="I42" s="63">
        <v>9</v>
      </c>
      <c r="J42" s="63">
        <v>23</v>
      </c>
      <c r="K42" s="63">
        <v>14</v>
      </c>
      <c r="L42" s="63">
        <v>18</v>
      </c>
      <c r="M42" s="63">
        <v>12</v>
      </c>
      <c r="N42" s="63">
        <v>21</v>
      </c>
      <c r="O42" s="64">
        <f t="shared" si="9"/>
        <v>141</v>
      </c>
      <c r="P42" s="65">
        <f t="shared" si="10"/>
        <v>9</v>
      </c>
      <c r="Q42" s="64">
        <f t="shared" si="11"/>
        <v>9</v>
      </c>
      <c r="R42" s="64">
        <f t="shared" si="12"/>
        <v>0</v>
      </c>
      <c r="S42" s="64">
        <f t="shared" si="13"/>
        <v>0</v>
      </c>
      <c r="T42" s="64">
        <f t="shared" si="14"/>
        <v>0</v>
      </c>
      <c r="U42" s="64">
        <f t="shared" si="15"/>
        <v>132</v>
      </c>
      <c r="V42" s="64">
        <f>+IF(+COUNT(D42:N42)&gt;0,RANK(U42,$U$34:$U$95,0),"")</f>
        <v>9</v>
      </c>
      <c r="W42" s="66">
        <f t="shared" si="16"/>
        <v>1</v>
      </c>
    </row>
    <row r="43" spans="1:23">
      <c r="A43" s="60" t="s">
        <v>102</v>
      </c>
      <c r="B43" s="67" t="s">
        <v>103</v>
      </c>
      <c r="C43" s="68" t="s">
        <v>39</v>
      </c>
      <c r="D43" s="63">
        <v>14</v>
      </c>
      <c r="E43" s="63">
        <v>17</v>
      </c>
      <c r="F43" s="63">
        <v>13</v>
      </c>
      <c r="G43" s="63">
        <v>18</v>
      </c>
      <c r="H43" s="63"/>
      <c r="I43" s="63">
        <v>17</v>
      </c>
      <c r="J43" s="63">
        <v>17</v>
      </c>
      <c r="K43" s="63">
        <v>11</v>
      </c>
      <c r="L43" s="63"/>
      <c r="M43" s="63"/>
      <c r="N43" s="63">
        <v>18</v>
      </c>
      <c r="O43" s="64">
        <f t="shared" si="9"/>
        <v>125</v>
      </c>
      <c r="P43" s="65">
        <f t="shared" si="10"/>
        <v>8</v>
      </c>
      <c r="Q43" s="64">
        <f t="shared" si="11"/>
        <v>0</v>
      </c>
      <c r="R43" s="64">
        <f t="shared" si="12"/>
        <v>0</v>
      </c>
      <c r="S43" s="64">
        <f t="shared" si="13"/>
        <v>0</v>
      </c>
      <c r="T43" s="64">
        <f t="shared" si="14"/>
        <v>0</v>
      </c>
      <c r="U43" s="64">
        <f t="shared" si="15"/>
        <v>125</v>
      </c>
      <c r="V43" s="64">
        <f>+IF(+COUNT(D43:N43)&gt;0,RANK(U43,$U$34:$U$95,0),"")</f>
        <v>10</v>
      </c>
      <c r="W43" s="66">
        <f t="shared" si="16"/>
        <v>1</v>
      </c>
    </row>
    <row r="44" spans="1:23">
      <c r="A44" s="60" t="s">
        <v>104</v>
      </c>
      <c r="B44" s="67" t="s">
        <v>101</v>
      </c>
      <c r="C44" s="68" t="s">
        <v>56</v>
      </c>
      <c r="D44" s="63">
        <v>16</v>
      </c>
      <c r="E44" s="63">
        <v>18</v>
      </c>
      <c r="F44" s="63">
        <v>6</v>
      </c>
      <c r="G44" s="63">
        <v>17</v>
      </c>
      <c r="H44" s="63"/>
      <c r="I44" s="63">
        <v>11</v>
      </c>
      <c r="J44" s="63">
        <v>10</v>
      </c>
      <c r="K44" s="63">
        <v>10</v>
      </c>
      <c r="L44" s="63">
        <v>14</v>
      </c>
      <c r="M44" s="63">
        <v>16</v>
      </c>
      <c r="N44" s="63">
        <v>16</v>
      </c>
      <c r="O44" s="64">
        <f t="shared" si="9"/>
        <v>134</v>
      </c>
      <c r="P44" s="65">
        <f t="shared" si="10"/>
        <v>10</v>
      </c>
      <c r="Q44" s="64">
        <f t="shared" si="11"/>
        <v>6</v>
      </c>
      <c r="R44" s="64">
        <f t="shared" si="12"/>
        <v>10</v>
      </c>
      <c r="S44" s="64">
        <f t="shared" si="13"/>
        <v>0</v>
      </c>
      <c r="T44" s="64">
        <f t="shared" si="14"/>
        <v>0</v>
      </c>
      <c r="U44" s="64">
        <f t="shared" si="15"/>
        <v>118</v>
      </c>
      <c r="V44" s="64">
        <f>+IF(+COUNT(D44:N44)&gt;0,RANK(U44,$U$34:$U$95,0),"")</f>
        <v>11</v>
      </c>
      <c r="W44" s="66">
        <f t="shared" si="16"/>
        <v>1</v>
      </c>
    </row>
    <row r="45" spans="1:23">
      <c r="A45" s="60" t="s">
        <v>105</v>
      </c>
      <c r="B45" s="67" t="s">
        <v>106</v>
      </c>
      <c r="C45" s="68" t="s">
        <v>107</v>
      </c>
      <c r="D45" s="63">
        <v>7</v>
      </c>
      <c r="E45" s="63">
        <v>18</v>
      </c>
      <c r="F45" s="63">
        <v>9</v>
      </c>
      <c r="G45" s="63">
        <v>17</v>
      </c>
      <c r="H45" s="63"/>
      <c r="I45" s="63"/>
      <c r="J45" s="63">
        <v>17</v>
      </c>
      <c r="K45" s="63">
        <v>16</v>
      </c>
      <c r="L45" s="63">
        <v>14</v>
      </c>
      <c r="M45" s="63">
        <v>8</v>
      </c>
      <c r="N45" s="63">
        <v>19</v>
      </c>
      <c r="O45" s="64">
        <f t="shared" si="9"/>
        <v>125</v>
      </c>
      <c r="P45" s="65">
        <f t="shared" si="10"/>
        <v>9</v>
      </c>
      <c r="Q45" s="64">
        <f t="shared" si="11"/>
        <v>7</v>
      </c>
      <c r="R45" s="64">
        <f t="shared" si="12"/>
        <v>0</v>
      </c>
      <c r="S45" s="64">
        <f t="shared" si="13"/>
        <v>0</v>
      </c>
      <c r="T45" s="64">
        <f t="shared" si="14"/>
        <v>0</v>
      </c>
      <c r="U45" s="64">
        <f t="shared" si="15"/>
        <v>118</v>
      </c>
      <c r="V45" s="64">
        <f>+IF(+COUNT(D45:N45)&gt;0,RANK(U45,$U$34:$U$95,0),"")</f>
        <v>11</v>
      </c>
      <c r="W45" s="66">
        <f t="shared" si="16"/>
        <v>1</v>
      </c>
    </row>
    <row r="46" spans="1:23">
      <c r="A46" s="60" t="s">
        <v>108</v>
      </c>
      <c r="B46" s="67" t="s">
        <v>109</v>
      </c>
      <c r="C46" s="68" t="s">
        <v>73</v>
      </c>
      <c r="D46" s="63">
        <v>12</v>
      </c>
      <c r="E46" s="63">
        <v>15</v>
      </c>
      <c r="F46" s="63">
        <v>10</v>
      </c>
      <c r="G46" s="63">
        <v>17</v>
      </c>
      <c r="H46" s="63">
        <v>11</v>
      </c>
      <c r="I46" s="63"/>
      <c r="J46" s="63">
        <v>12</v>
      </c>
      <c r="K46" s="63">
        <v>19</v>
      </c>
      <c r="L46" s="63">
        <v>16</v>
      </c>
      <c r="M46" s="63"/>
      <c r="N46" s="63"/>
      <c r="O46" s="64">
        <f t="shared" si="9"/>
        <v>112</v>
      </c>
      <c r="P46" s="65">
        <f t="shared" si="10"/>
        <v>8</v>
      </c>
      <c r="Q46" s="64">
        <f t="shared" si="11"/>
        <v>0</v>
      </c>
      <c r="R46" s="64">
        <f t="shared" si="12"/>
        <v>0</v>
      </c>
      <c r="S46" s="64">
        <f t="shared" si="13"/>
        <v>0</v>
      </c>
      <c r="T46" s="64">
        <f t="shared" si="14"/>
        <v>0</v>
      </c>
      <c r="U46" s="64">
        <f t="shared" si="15"/>
        <v>112</v>
      </c>
      <c r="V46" s="64">
        <f>+IF(+COUNT(D46:N46)&gt;0,RANK(U46,$U$34:$U$95,0),"")</f>
        <v>13</v>
      </c>
      <c r="W46" s="66">
        <f t="shared" si="16"/>
        <v>1</v>
      </c>
    </row>
    <row r="47" spans="1:23">
      <c r="A47" s="60" t="s">
        <v>110</v>
      </c>
      <c r="B47" s="67" t="s">
        <v>111</v>
      </c>
      <c r="C47" s="68" t="s">
        <v>56</v>
      </c>
      <c r="D47" s="63">
        <v>11</v>
      </c>
      <c r="E47" s="63">
        <v>16</v>
      </c>
      <c r="F47" s="63">
        <v>14</v>
      </c>
      <c r="G47" s="63">
        <v>15</v>
      </c>
      <c r="H47" s="63">
        <v>8</v>
      </c>
      <c r="I47" s="63">
        <v>11</v>
      </c>
      <c r="J47" s="63">
        <v>9</v>
      </c>
      <c r="K47" s="63">
        <v>13</v>
      </c>
      <c r="L47" s="63">
        <v>17</v>
      </c>
      <c r="M47" s="63">
        <v>13</v>
      </c>
      <c r="N47" s="63">
        <v>10</v>
      </c>
      <c r="O47" s="64">
        <f t="shared" si="9"/>
        <v>137</v>
      </c>
      <c r="P47" s="65">
        <f t="shared" si="10"/>
        <v>11</v>
      </c>
      <c r="Q47" s="64">
        <f t="shared" si="11"/>
        <v>8</v>
      </c>
      <c r="R47" s="64">
        <f t="shared" si="12"/>
        <v>9</v>
      </c>
      <c r="S47" s="64">
        <f t="shared" si="13"/>
        <v>10</v>
      </c>
      <c r="T47" s="64">
        <f t="shared" si="14"/>
        <v>0</v>
      </c>
      <c r="U47" s="64">
        <f t="shared" si="15"/>
        <v>110</v>
      </c>
      <c r="V47" s="64">
        <f>+IF(+COUNT(D47:N47)&gt;0,RANK(U47,$U$34:$U$95,0),"")</f>
        <v>14</v>
      </c>
      <c r="W47" s="66">
        <f t="shared" si="16"/>
        <v>1</v>
      </c>
    </row>
    <row r="48" spans="1:23">
      <c r="A48" s="60" t="s">
        <v>112</v>
      </c>
      <c r="B48" s="67" t="s">
        <v>113</v>
      </c>
      <c r="C48" s="68" t="s">
        <v>114</v>
      </c>
      <c r="D48" s="63">
        <v>12</v>
      </c>
      <c r="E48" s="63">
        <v>18</v>
      </c>
      <c r="F48" s="63">
        <v>3</v>
      </c>
      <c r="G48" s="63">
        <v>8</v>
      </c>
      <c r="H48" s="63">
        <v>16</v>
      </c>
      <c r="I48" s="63">
        <v>14</v>
      </c>
      <c r="J48" s="63">
        <v>13</v>
      </c>
      <c r="K48" s="63">
        <v>15</v>
      </c>
      <c r="L48" s="63"/>
      <c r="M48" s="63">
        <v>6</v>
      </c>
      <c r="N48" s="63">
        <v>10</v>
      </c>
      <c r="O48" s="64">
        <f t="shared" si="9"/>
        <v>115</v>
      </c>
      <c r="P48" s="65">
        <f t="shared" si="10"/>
        <v>10</v>
      </c>
      <c r="Q48" s="64">
        <f t="shared" si="11"/>
        <v>3</v>
      </c>
      <c r="R48" s="64">
        <f t="shared" si="12"/>
        <v>6</v>
      </c>
      <c r="S48" s="64">
        <f t="shared" si="13"/>
        <v>0</v>
      </c>
      <c r="T48" s="64">
        <f t="shared" si="14"/>
        <v>0</v>
      </c>
      <c r="U48" s="64">
        <f t="shared" si="15"/>
        <v>106</v>
      </c>
      <c r="V48" s="64">
        <f>+IF(+COUNT(D48:N48)&gt;0,RANK(U48,$U$34:$U$95,0),"")</f>
        <v>15</v>
      </c>
      <c r="W48" s="66">
        <f t="shared" si="16"/>
        <v>1</v>
      </c>
    </row>
    <row r="49" spans="1:23">
      <c r="A49" s="60" t="s">
        <v>115</v>
      </c>
      <c r="B49" s="67" t="s">
        <v>116</v>
      </c>
      <c r="C49" s="68" t="s">
        <v>73</v>
      </c>
      <c r="D49" s="63">
        <v>12</v>
      </c>
      <c r="E49" s="63">
        <v>16</v>
      </c>
      <c r="F49" s="63">
        <v>14</v>
      </c>
      <c r="G49" s="63">
        <v>10</v>
      </c>
      <c r="H49" s="63">
        <v>9</v>
      </c>
      <c r="I49" s="63">
        <v>12</v>
      </c>
      <c r="J49" s="63">
        <v>16</v>
      </c>
      <c r="K49" s="63">
        <v>15</v>
      </c>
      <c r="L49" s="63">
        <v>10</v>
      </c>
      <c r="M49" s="63">
        <v>0</v>
      </c>
      <c r="N49" s="63"/>
      <c r="O49" s="64">
        <f t="shared" si="9"/>
        <v>114</v>
      </c>
      <c r="P49" s="65">
        <f t="shared" si="10"/>
        <v>10</v>
      </c>
      <c r="Q49" s="64">
        <f t="shared" si="11"/>
        <v>0</v>
      </c>
      <c r="R49" s="64">
        <f t="shared" si="12"/>
        <v>9</v>
      </c>
      <c r="S49" s="64">
        <f t="shared" si="13"/>
        <v>0</v>
      </c>
      <c r="T49" s="64">
        <f t="shared" si="14"/>
        <v>0</v>
      </c>
      <c r="U49" s="64">
        <f t="shared" si="15"/>
        <v>105</v>
      </c>
      <c r="V49" s="64">
        <f>+IF(+COUNT(D49:N49)&gt;0,RANK(U49,$U$34:$U$95,0),"")</f>
        <v>16</v>
      </c>
      <c r="W49" s="66">
        <f t="shared" si="16"/>
        <v>1</v>
      </c>
    </row>
    <row r="50" spans="1:23">
      <c r="A50" s="60" t="s">
        <v>117</v>
      </c>
      <c r="B50" s="67" t="s">
        <v>49</v>
      </c>
      <c r="C50" s="68" t="s">
        <v>73</v>
      </c>
      <c r="D50" s="63"/>
      <c r="E50" s="63">
        <v>8</v>
      </c>
      <c r="F50" s="63">
        <v>17</v>
      </c>
      <c r="G50" s="63">
        <v>17</v>
      </c>
      <c r="H50" s="63">
        <v>13</v>
      </c>
      <c r="I50" s="63">
        <v>9</v>
      </c>
      <c r="J50" s="63">
        <v>14</v>
      </c>
      <c r="K50" s="63"/>
      <c r="L50" s="63">
        <v>16</v>
      </c>
      <c r="M50" s="63"/>
      <c r="N50" s="63">
        <v>10</v>
      </c>
      <c r="O50" s="64">
        <f t="shared" si="9"/>
        <v>104</v>
      </c>
      <c r="P50" s="65">
        <f t="shared" si="10"/>
        <v>8</v>
      </c>
      <c r="Q50" s="64">
        <f t="shared" si="11"/>
        <v>0</v>
      </c>
      <c r="R50" s="64">
        <f t="shared" si="12"/>
        <v>0</v>
      </c>
      <c r="S50" s="64">
        <f t="shared" si="13"/>
        <v>0</v>
      </c>
      <c r="T50" s="64">
        <f t="shared" si="14"/>
        <v>0</v>
      </c>
      <c r="U50" s="64">
        <f t="shared" si="15"/>
        <v>104</v>
      </c>
      <c r="V50" s="64">
        <f>+IF(+COUNT(D50:N50)&gt;0,RANK(U50,$U$34:$U$95,0),"")</f>
        <v>17</v>
      </c>
      <c r="W50" s="66">
        <f t="shared" si="16"/>
        <v>1</v>
      </c>
    </row>
    <row r="51" spans="1:23">
      <c r="A51" s="60" t="s">
        <v>118</v>
      </c>
      <c r="B51" s="67" t="s">
        <v>99</v>
      </c>
      <c r="C51" s="68" t="s">
        <v>76</v>
      </c>
      <c r="D51" s="63">
        <v>12</v>
      </c>
      <c r="E51" s="63">
        <v>13</v>
      </c>
      <c r="F51" s="63">
        <v>7</v>
      </c>
      <c r="G51" s="63">
        <v>15</v>
      </c>
      <c r="H51" s="63">
        <v>14</v>
      </c>
      <c r="I51" s="63">
        <v>9</v>
      </c>
      <c r="J51" s="63">
        <v>16</v>
      </c>
      <c r="K51" s="63">
        <v>14</v>
      </c>
      <c r="L51" s="63">
        <v>8</v>
      </c>
      <c r="M51" s="63"/>
      <c r="N51" s="63">
        <v>10</v>
      </c>
      <c r="O51" s="64">
        <f t="shared" si="9"/>
        <v>118</v>
      </c>
      <c r="P51" s="65">
        <f t="shared" si="10"/>
        <v>10</v>
      </c>
      <c r="Q51" s="64">
        <f t="shared" si="11"/>
        <v>7</v>
      </c>
      <c r="R51" s="64">
        <f t="shared" si="12"/>
        <v>8</v>
      </c>
      <c r="S51" s="64">
        <f t="shared" si="13"/>
        <v>0</v>
      </c>
      <c r="T51" s="64">
        <f t="shared" si="14"/>
        <v>0</v>
      </c>
      <c r="U51" s="64">
        <f t="shared" si="15"/>
        <v>103</v>
      </c>
      <c r="V51" s="64">
        <f>+IF(+COUNT(D51:N51)&gt;0,RANK(U51,$U$34:$U$95,0),"")</f>
        <v>18</v>
      </c>
      <c r="W51" s="66">
        <f t="shared" si="16"/>
        <v>1</v>
      </c>
    </row>
    <row r="52" spans="1:23">
      <c r="A52" s="60" t="s">
        <v>119</v>
      </c>
      <c r="B52" s="67" t="s">
        <v>109</v>
      </c>
      <c r="C52" s="68" t="s">
        <v>76</v>
      </c>
      <c r="D52" s="63">
        <v>8</v>
      </c>
      <c r="E52" s="63">
        <v>18</v>
      </c>
      <c r="F52" s="63">
        <v>15</v>
      </c>
      <c r="G52" s="63">
        <v>13</v>
      </c>
      <c r="H52" s="63">
        <v>9</v>
      </c>
      <c r="I52" s="63">
        <v>8</v>
      </c>
      <c r="J52" s="63"/>
      <c r="K52" s="63">
        <v>14</v>
      </c>
      <c r="L52" s="63">
        <v>12</v>
      </c>
      <c r="M52" s="63"/>
      <c r="N52" s="63"/>
      <c r="O52" s="64">
        <f t="shared" si="9"/>
        <v>97</v>
      </c>
      <c r="P52" s="65">
        <f t="shared" si="10"/>
        <v>8</v>
      </c>
      <c r="Q52" s="64">
        <f t="shared" si="11"/>
        <v>0</v>
      </c>
      <c r="R52" s="64">
        <f t="shared" si="12"/>
        <v>0</v>
      </c>
      <c r="S52" s="64">
        <f t="shared" si="13"/>
        <v>0</v>
      </c>
      <c r="T52" s="64">
        <f t="shared" si="14"/>
        <v>0</v>
      </c>
      <c r="U52" s="64">
        <f t="shared" si="15"/>
        <v>97</v>
      </c>
      <c r="V52" s="64">
        <f>+IF(+COUNT(D52:N52)&gt;0,RANK(U52,$U$34:$U$95,0),"")</f>
        <v>19</v>
      </c>
      <c r="W52" s="66">
        <f t="shared" si="16"/>
        <v>1</v>
      </c>
    </row>
    <row r="53" spans="1:23">
      <c r="A53" s="60" t="s">
        <v>120</v>
      </c>
      <c r="B53" s="67" t="s">
        <v>121</v>
      </c>
      <c r="C53" s="68" t="s">
        <v>45</v>
      </c>
      <c r="D53" s="63">
        <v>8</v>
      </c>
      <c r="E53" s="63">
        <v>14</v>
      </c>
      <c r="F53" s="63">
        <v>12</v>
      </c>
      <c r="G53" s="63">
        <v>8</v>
      </c>
      <c r="H53" s="63">
        <v>12</v>
      </c>
      <c r="I53" s="63">
        <v>10</v>
      </c>
      <c r="J53" s="63">
        <v>8</v>
      </c>
      <c r="K53" s="63">
        <v>10</v>
      </c>
      <c r="L53" s="63">
        <v>11</v>
      </c>
      <c r="M53" s="63">
        <v>9</v>
      </c>
      <c r="N53" s="63">
        <v>16</v>
      </c>
      <c r="O53" s="64">
        <f t="shared" si="9"/>
        <v>118</v>
      </c>
      <c r="P53" s="65">
        <f t="shared" si="10"/>
        <v>11</v>
      </c>
      <c r="Q53" s="64">
        <f t="shared" si="11"/>
        <v>8</v>
      </c>
      <c r="R53" s="64">
        <f t="shared" si="12"/>
        <v>8</v>
      </c>
      <c r="S53" s="64">
        <f t="shared" si="13"/>
        <v>8</v>
      </c>
      <c r="T53" s="64">
        <f t="shared" si="14"/>
        <v>0</v>
      </c>
      <c r="U53" s="64">
        <f t="shared" si="15"/>
        <v>94</v>
      </c>
      <c r="V53" s="64">
        <f>+IF(+COUNT(D53:N53)&gt;0,RANK(U53,$U$34:$U$95,0),"")</f>
        <v>20</v>
      </c>
      <c r="W53" s="66">
        <f t="shared" si="16"/>
        <v>1</v>
      </c>
    </row>
    <row r="54" spans="1:23">
      <c r="A54" s="60" t="s">
        <v>122</v>
      </c>
      <c r="B54" s="67" t="s">
        <v>109</v>
      </c>
      <c r="C54" s="68" t="s">
        <v>76</v>
      </c>
      <c r="D54" s="63">
        <v>9</v>
      </c>
      <c r="E54" s="63">
        <v>10</v>
      </c>
      <c r="F54" s="63">
        <v>11</v>
      </c>
      <c r="G54" s="63"/>
      <c r="H54" s="63"/>
      <c r="I54" s="63">
        <v>7</v>
      </c>
      <c r="J54" s="63">
        <v>8</v>
      </c>
      <c r="K54" s="63">
        <v>15</v>
      </c>
      <c r="L54" s="63">
        <v>16</v>
      </c>
      <c r="M54" s="63">
        <v>11</v>
      </c>
      <c r="N54" s="63">
        <v>12</v>
      </c>
      <c r="O54" s="64">
        <f t="shared" si="9"/>
        <v>99</v>
      </c>
      <c r="P54" s="65">
        <f t="shared" si="10"/>
        <v>9</v>
      </c>
      <c r="Q54" s="64">
        <f t="shared" si="11"/>
        <v>7</v>
      </c>
      <c r="R54" s="64">
        <f t="shared" si="12"/>
        <v>0</v>
      </c>
      <c r="S54" s="64">
        <f t="shared" si="13"/>
        <v>0</v>
      </c>
      <c r="T54" s="64">
        <f t="shared" si="14"/>
        <v>0</v>
      </c>
      <c r="U54" s="64">
        <f t="shared" si="15"/>
        <v>92</v>
      </c>
      <c r="V54" s="64">
        <f>+IF(+COUNT(D54:N54)&gt;0,RANK(U54,$U$34:$U$95,0),"")</f>
        <v>21</v>
      </c>
      <c r="W54" s="66">
        <f t="shared" si="16"/>
        <v>1</v>
      </c>
    </row>
    <row r="55" spans="1:23">
      <c r="A55" s="60" t="s">
        <v>123</v>
      </c>
      <c r="B55" s="67" t="s">
        <v>49</v>
      </c>
      <c r="C55" s="68" t="s">
        <v>45</v>
      </c>
      <c r="D55" s="63"/>
      <c r="E55" s="63"/>
      <c r="F55" s="63"/>
      <c r="G55" s="63">
        <v>23</v>
      </c>
      <c r="H55" s="63"/>
      <c r="I55" s="63">
        <v>12</v>
      </c>
      <c r="J55" s="63"/>
      <c r="K55" s="63">
        <v>16</v>
      </c>
      <c r="L55" s="63">
        <v>21</v>
      </c>
      <c r="M55" s="63">
        <v>18</v>
      </c>
      <c r="N55" s="63"/>
      <c r="O55" s="64">
        <f t="shared" si="9"/>
        <v>90</v>
      </c>
      <c r="P55" s="65">
        <f t="shared" si="10"/>
        <v>5</v>
      </c>
      <c r="Q55" s="64">
        <f t="shared" si="11"/>
        <v>0</v>
      </c>
      <c r="R55" s="64">
        <f t="shared" si="12"/>
        <v>0</v>
      </c>
      <c r="S55" s="64">
        <f t="shared" si="13"/>
        <v>0</v>
      </c>
      <c r="T55" s="64">
        <f t="shared" si="14"/>
        <v>0</v>
      </c>
      <c r="U55" s="64">
        <f t="shared" si="15"/>
        <v>90</v>
      </c>
      <c r="V55" s="64">
        <f>+IF(+COUNT(D55:N55)&gt;0,RANK(U55,$U$34:$U$95,0),"")</f>
        <v>22</v>
      </c>
      <c r="W55" s="66" t="str">
        <f t="shared" si="16"/>
        <v/>
      </c>
    </row>
    <row r="56" spans="1:23">
      <c r="A56" s="60" t="s">
        <v>124</v>
      </c>
      <c r="B56" s="67" t="s">
        <v>125</v>
      </c>
      <c r="C56" s="68" t="s">
        <v>126</v>
      </c>
      <c r="D56" s="63">
        <v>13</v>
      </c>
      <c r="E56" s="63">
        <v>13</v>
      </c>
      <c r="F56" s="63">
        <v>19</v>
      </c>
      <c r="G56" s="63">
        <v>19</v>
      </c>
      <c r="H56" s="63">
        <v>11</v>
      </c>
      <c r="I56" s="63">
        <v>15</v>
      </c>
      <c r="J56" s="63"/>
      <c r="K56" s="63"/>
      <c r="L56" s="63"/>
      <c r="M56" s="63"/>
      <c r="N56" s="63"/>
      <c r="O56" s="64">
        <f t="shared" si="9"/>
        <v>90</v>
      </c>
      <c r="P56" s="65">
        <f t="shared" si="10"/>
        <v>6</v>
      </c>
      <c r="Q56" s="64">
        <f t="shared" si="11"/>
        <v>0</v>
      </c>
      <c r="R56" s="64">
        <f t="shared" si="12"/>
        <v>0</v>
      </c>
      <c r="S56" s="64">
        <f t="shared" si="13"/>
        <v>0</v>
      </c>
      <c r="T56" s="64">
        <f t="shared" si="14"/>
        <v>0</v>
      </c>
      <c r="U56" s="64">
        <f t="shared" si="15"/>
        <v>90</v>
      </c>
      <c r="V56" s="64">
        <f>+IF(+COUNT(D56:N56)&gt;0,RANK(U56,$U$34:$U$95,0),"")</f>
        <v>22</v>
      </c>
      <c r="W56" s="66" t="str">
        <f t="shared" si="16"/>
        <v/>
      </c>
    </row>
    <row r="57" spans="1:23">
      <c r="A57" s="60" t="s">
        <v>127</v>
      </c>
      <c r="B57" s="67" t="s">
        <v>128</v>
      </c>
      <c r="C57" s="68" t="s">
        <v>39</v>
      </c>
      <c r="D57" s="63">
        <v>7</v>
      </c>
      <c r="E57" s="63">
        <v>7</v>
      </c>
      <c r="F57" s="63"/>
      <c r="G57" s="63">
        <v>19</v>
      </c>
      <c r="H57" s="63">
        <v>8</v>
      </c>
      <c r="I57" s="63">
        <v>7</v>
      </c>
      <c r="J57" s="63"/>
      <c r="K57" s="63">
        <v>11</v>
      </c>
      <c r="L57" s="63">
        <v>17</v>
      </c>
      <c r="M57" s="63">
        <v>10</v>
      </c>
      <c r="N57" s="63">
        <v>11</v>
      </c>
      <c r="O57" s="64">
        <f t="shared" si="9"/>
        <v>97</v>
      </c>
      <c r="P57" s="65">
        <f t="shared" si="10"/>
        <v>9</v>
      </c>
      <c r="Q57" s="64">
        <f t="shared" si="11"/>
        <v>7</v>
      </c>
      <c r="R57" s="64">
        <f t="shared" si="12"/>
        <v>0</v>
      </c>
      <c r="S57" s="64">
        <f t="shared" si="13"/>
        <v>0</v>
      </c>
      <c r="T57" s="64">
        <f t="shared" si="14"/>
        <v>0</v>
      </c>
      <c r="U57" s="64">
        <f t="shared" si="15"/>
        <v>90</v>
      </c>
      <c r="V57" s="64">
        <f>+IF(+COUNT(D57:N57)&gt;0,RANK(U57,$U$34:$U$95,0),"")</f>
        <v>22</v>
      </c>
      <c r="W57" s="66">
        <f t="shared" si="16"/>
        <v>1</v>
      </c>
    </row>
    <row r="58" spans="1:23">
      <c r="A58" s="60" t="s">
        <v>129</v>
      </c>
      <c r="B58" s="67" t="s">
        <v>93</v>
      </c>
      <c r="C58" s="68" t="s">
        <v>42</v>
      </c>
      <c r="D58" s="63">
        <v>8</v>
      </c>
      <c r="E58" s="63"/>
      <c r="F58" s="63">
        <v>12</v>
      </c>
      <c r="G58" s="63">
        <v>11</v>
      </c>
      <c r="H58" s="63">
        <v>9</v>
      </c>
      <c r="I58" s="63">
        <v>9</v>
      </c>
      <c r="J58" s="63">
        <v>8</v>
      </c>
      <c r="K58" s="63">
        <v>14</v>
      </c>
      <c r="L58" s="63">
        <v>13</v>
      </c>
      <c r="M58" s="63">
        <v>12</v>
      </c>
      <c r="N58" s="63"/>
      <c r="O58" s="64">
        <f t="shared" si="9"/>
        <v>96</v>
      </c>
      <c r="P58" s="65">
        <f t="shared" si="10"/>
        <v>9</v>
      </c>
      <c r="Q58" s="64">
        <f t="shared" si="11"/>
        <v>8</v>
      </c>
      <c r="R58" s="64">
        <f t="shared" si="12"/>
        <v>0</v>
      </c>
      <c r="S58" s="64">
        <f t="shared" si="13"/>
        <v>0</v>
      </c>
      <c r="T58" s="64">
        <f t="shared" si="14"/>
        <v>0</v>
      </c>
      <c r="U58" s="64">
        <f t="shared" si="15"/>
        <v>88</v>
      </c>
      <c r="V58" s="64">
        <f>+IF(+COUNT(D58:N58)&gt;0,RANK(U58,$U$34:$U$95,0),"")</f>
        <v>25</v>
      </c>
      <c r="W58" s="66">
        <f t="shared" si="16"/>
        <v>1</v>
      </c>
    </row>
    <row r="59" spans="1:23">
      <c r="A59" s="60" t="s">
        <v>130</v>
      </c>
      <c r="B59" s="67" t="s">
        <v>131</v>
      </c>
      <c r="C59" s="68" t="s">
        <v>39</v>
      </c>
      <c r="D59" s="63">
        <v>12</v>
      </c>
      <c r="E59" s="63">
        <v>11</v>
      </c>
      <c r="F59" s="63">
        <v>9</v>
      </c>
      <c r="G59" s="63">
        <v>12</v>
      </c>
      <c r="H59" s="63">
        <v>6</v>
      </c>
      <c r="I59" s="63">
        <v>7</v>
      </c>
      <c r="J59" s="63">
        <v>11</v>
      </c>
      <c r="K59" s="63"/>
      <c r="L59" s="63">
        <v>14</v>
      </c>
      <c r="M59" s="63">
        <v>8</v>
      </c>
      <c r="N59" s="63">
        <v>11</v>
      </c>
      <c r="O59" s="64">
        <f t="shared" si="9"/>
        <v>101</v>
      </c>
      <c r="P59" s="65">
        <f t="shared" si="10"/>
        <v>10</v>
      </c>
      <c r="Q59" s="64">
        <f t="shared" si="11"/>
        <v>6</v>
      </c>
      <c r="R59" s="64">
        <f t="shared" si="12"/>
        <v>7</v>
      </c>
      <c r="S59" s="64">
        <f t="shared" si="13"/>
        <v>0</v>
      </c>
      <c r="T59" s="64">
        <f t="shared" si="14"/>
        <v>0</v>
      </c>
      <c r="U59" s="64">
        <f t="shared" si="15"/>
        <v>88</v>
      </c>
      <c r="V59" s="64">
        <f>+IF(+COUNT(D59:N59)&gt;0,RANK(U59,$U$34:$U$95,0),"")</f>
        <v>25</v>
      </c>
      <c r="W59" s="66">
        <f t="shared" si="16"/>
        <v>1</v>
      </c>
    </row>
    <row r="60" spans="1:23">
      <c r="A60" s="60" t="s">
        <v>132</v>
      </c>
      <c r="B60" s="67" t="s">
        <v>93</v>
      </c>
      <c r="C60" s="68" t="s">
        <v>39</v>
      </c>
      <c r="D60" s="63">
        <v>19</v>
      </c>
      <c r="E60" s="63">
        <v>14</v>
      </c>
      <c r="F60" s="63"/>
      <c r="G60" s="63">
        <v>16</v>
      </c>
      <c r="H60" s="63"/>
      <c r="I60" s="63">
        <v>15</v>
      </c>
      <c r="J60" s="63"/>
      <c r="K60" s="63">
        <v>12</v>
      </c>
      <c r="L60" s="63">
        <v>8</v>
      </c>
      <c r="M60" s="63"/>
      <c r="N60" s="63"/>
      <c r="O60" s="64">
        <f t="shared" si="9"/>
        <v>84</v>
      </c>
      <c r="P60" s="65">
        <f t="shared" si="10"/>
        <v>6</v>
      </c>
      <c r="Q60" s="64">
        <f t="shared" si="11"/>
        <v>0</v>
      </c>
      <c r="R60" s="64">
        <f t="shared" si="12"/>
        <v>0</v>
      </c>
      <c r="S60" s="64">
        <f t="shared" si="13"/>
        <v>0</v>
      </c>
      <c r="T60" s="64">
        <f t="shared" si="14"/>
        <v>0</v>
      </c>
      <c r="U60" s="64">
        <f t="shared" si="15"/>
        <v>84</v>
      </c>
      <c r="V60" s="64">
        <f>+IF(+COUNT(D60:N60)&gt;0,RANK(U60,$U$34:$U$95,0),"")</f>
        <v>27</v>
      </c>
      <c r="W60" s="66" t="str">
        <f t="shared" si="16"/>
        <v/>
      </c>
    </row>
    <row r="61" spans="1:23">
      <c r="A61" s="60" t="s">
        <v>133</v>
      </c>
      <c r="B61" s="67" t="s">
        <v>134</v>
      </c>
      <c r="C61" s="68" t="s">
        <v>135</v>
      </c>
      <c r="D61" s="63">
        <v>15</v>
      </c>
      <c r="E61" s="63">
        <v>15</v>
      </c>
      <c r="F61" s="63">
        <v>9</v>
      </c>
      <c r="G61" s="63">
        <v>11</v>
      </c>
      <c r="H61" s="63">
        <v>4</v>
      </c>
      <c r="I61" s="63">
        <v>6</v>
      </c>
      <c r="J61" s="63"/>
      <c r="K61" s="63">
        <v>16</v>
      </c>
      <c r="L61" s="63"/>
      <c r="M61" s="63"/>
      <c r="N61" s="63">
        <v>7</v>
      </c>
      <c r="O61" s="64">
        <f t="shared" si="9"/>
        <v>83</v>
      </c>
      <c r="P61" s="65">
        <f t="shared" si="10"/>
        <v>8</v>
      </c>
      <c r="Q61" s="64">
        <f t="shared" si="11"/>
        <v>0</v>
      </c>
      <c r="R61" s="64">
        <f t="shared" si="12"/>
        <v>0</v>
      </c>
      <c r="S61" s="64">
        <f t="shared" si="13"/>
        <v>0</v>
      </c>
      <c r="T61" s="64">
        <f t="shared" si="14"/>
        <v>0</v>
      </c>
      <c r="U61" s="64">
        <f t="shared" si="15"/>
        <v>83</v>
      </c>
      <c r="V61" s="64">
        <f>+IF(+COUNT(D61:N61)&gt;0,RANK(U61,$U$34:$U$95,0),"")</f>
        <v>28</v>
      </c>
      <c r="W61" s="66">
        <f t="shared" si="16"/>
        <v>1</v>
      </c>
    </row>
    <row r="62" spans="1:23">
      <c r="A62" s="60" t="s">
        <v>136</v>
      </c>
      <c r="B62" s="67" t="s">
        <v>137</v>
      </c>
      <c r="C62" s="68" t="s">
        <v>126</v>
      </c>
      <c r="D62" s="63">
        <v>13</v>
      </c>
      <c r="E62" s="63">
        <v>11</v>
      </c>
      <c r="F62" s="63">
        <v>12</v>
      </c>
      <c r="G62" s="63">
        <v>13</v>
      </c>
      <c r="H62" s="63"/>
      <c r="I62" s="63"/>
      <c r="J62" s="63"/>
      <c r="K62" s="63"/>
      <c r="L62" s="63"/>
      <c r="M62" s="63">
        <v>14</v>
      </c>
      <c r="N62" s="63">
        <v>18</v>
      </c>
      <c r="O62" s="64">
        <f t="shared" si="9"/>
        <v>81</v>
      </c>
      <c r="P62" s="65">
        <f t="shared" si="10"/>
        <v>6</v>
      </c>
      <c r="Q62" s="64">
        <f t="shared" si="11"/>
        <v>0</v>
      </c>
      <c r="R62" s="64">
        <f t="shared" si="12"/>
        <v>0</v>
      </c>
      <c r="S62" s="64">
        <f t="shared" si="13"/>
        <v>0</v>
      </c>
      <c r="T62" s="64">
        <f t="shared" si="14"/>
        <v>0</v>
      </c>
      <c r="U62" s="64">
        <f t="shared" si="15"/>
        <v>81</v>
      </c>
      <c r="V62" s="64">
        <f>+IF(+COUNT(D62:N62)&gt;0,RANK(U62,$U$34:$U$95,0),"")</f>
        <v>29</v>
      </c>
      <c r="W62" s="66" t="str">
        <f t="shared" si="16"/>
        <v/>
      </c>
    </row>
    <row r="63" spans="1:23">
      <c r="A63" s="60" t="s">
        <v>138</v>
      </c>
      <c r="B63" s="67" t="s">
        <v>139</v>
      </c>
      <c r="C63" s="68" t="s">
        <v>39</v>
      </c>
      <c r="D63" s="63">
        <v>14</v>
      </c>
      <c r="E63" s="63">
        <v>7</v>
      </c>
      <c r="F63" s="63">
        <v>11</v>
      </c>
      <c r="G63" s="63">
        <v>8</v>
      </c>
      <c r="H63" s="63"/>
      <c r="I63" s="63">
        <v>5</v>
      </c>
      <c r="J63" s="63">
        <v>9</v>
      </c>
      <c r="K63" s="63">
        <v>13</v>
      </c>
      <c r="L63" s="63">
        <v>10</v>
      </c>
      <c r="M63" s="63"/>
      <c r="N63" s="63">
        <v>8</v>
      </c>
      <c r="O63" s="64">
        <f t="shared" si="9"/>
        <v>85</v>
      </c>
      <c r="P63" s="65">
        <f t="shared" si="10"/>
        <v>9</v>
      </c>
      <c r="Q63" s="64">
        <f t="shared" si="11"/>
        <v>5</v>
      </c>
      <c r="R63" s="64">
        <f t="shared" si="12"/>
        <v>0</v>
      </c>
      <c r="S63" s="64">
        <f t="shared" si="13"/>
        <v>0</v>
      </c>
      <c r="T63" s="64">
        <f t="shared" si="14"/>
        <v>0</v>
      </c>
      <c r="U63" s="64">
        <f t="shared" si="15"/>
        <v>80</v>
      </c>
      <c r="V63" s="64">
        <f>+IF(+COUNT(D63:N63)&gt;0,RANK(U63,$U$34:$U$95,0),"")</f>
        <v>30</v>
      </c>
      <c r="W63" s="66">
        <f t="shared" si="16"/>
        <v>1</v>
      </c>
    </row>
    <row r="64" spans="1:23">
      <c r="A64" s="60" t="s">
        <v>140</v>
      </c>
      <c r="B64" s="67" t="s">
        <v>141</v>
      </c>
      <c r="C64" s="68" t="s">
        <v>107</v>
      </c>
      <c r="D64" s="63"/>
      <c r="E64" s="63">
        <v>14</v>
      </c>
      <c r="F64" s="63"/>
      <c r="G64" s="63">
        <v>21</v>
      </c>
      <c r="H64" s="63">
        <v>16</v>
      </c>
      <c r="I64" s="63">
        <v>14</v>
      </c>
      <c r="J64" s="63"/>
      <c r="K64" s="63">
        <v>11</v>
      </c>
      <c r="L64" s="63"/>
      <c r="M64" s="63"/>
      <c r="N64" s="63"/>
      <c r="O64" s="64">
        <f t="shared" si="9"/>
        <v>76</v>
      </c>
      <c r="P64" s="65">
        <f t="shared" si="10"/>
        <v>5</v>
      </c>
      <c r="Q64" s="64">
        <f t="shared" si="11"/>
        <v>0</v>
      </c>
      <c r="R64" s="64">
        <f t="shared" si="12"/>
        <v>0</v>
      </c>
      <c r="S64" s="64">
        <f t="shared" si="13"/>
        <v>0</v>
      </c>
      <c r="T64" s="64">
        <f t="shared" si="14"/>
        <v>0</v>
      </c>
      <c r="U64" s="64">
        <f t="shared" si="15"/>
        <v>76</v>
      </c>
      <c r="V64" s="64">
        <f>+IF(+COUNT(D64:N64)&gt;0,RANK(U64,$U$34:$U$95,0),"")</f>
        <v>31</v>
      </c>
      <c r="W64" s="66" t="str">
        <f t="shared" si="16"/>
        <v/>
      </c>
    </row>
    <row r="65" spans="1:23">
      <c r="A65" s="60" t="s">
        <v>142</v>
      </c>
      <c r="B65" s="67" t="s">
        <v>143</v>
      </c>
      <c r="C65" s="68" t="s">
        <v>107</v>
      </c>
      <c r="D65" s="63">
        <v>9</v>
      </c>
      <c r="E65" s="63">
        <v>11</v>
      </c>
      <c r="F65" s="63">
        <v>4</v>
      </c>
      <c r="G65" s="63">
        <v>13</v>
      </c>
      <c r="H65" s="63"/>
      <c r="I65" s="63">
        <v>10</v>
      </c>
      <c r="J65" s="63">
        <v>10</v>
      </c>
      <c r="K65" s="63">
        <v>6</v>
      </c>
      <c r="L65" s="63">
        <v>10</v>
      </c>
      <c r="M65" s="63"/>
      <c r="N65" s="63"/>
      <c r="O65" s="64">
        <f t="shared" si="9"/>
        <v>73</v>
      </c>
      <c r="P65" s="65">
        <f t="shared" si="10"/>
        <v>8</v>
      </c>
      <c r="Q65" s="64">
        <f t="shared" si="11"/>
        <v>0</v>
      </c>
      <c r="R65" s="64">
        <f t="shared" si="12"/>
        <v>0</v>
      </c>
      <c r="S65" s="64">
        <f t="shared" si="13"/>
        <v>0</v>
      </c>
      <c r="T65" s="64">
        <f t="shared" si="14"/>
        <v>0</v>
      </c>
      <c r="U65" s="64">
        <f t="shared" si="15"/>
        <v>73</v>
      </c>
      <c r="V65" s="64">
        <f>+IF(+COUNT(D65:N65)&gt;0,RANK(U65,$U$34:$U$95,0),"")</f>
        <v>32</v>
      </c>
      <c r="W65" s="66">
        <f t="shared" si="16"/>
        <v>1</v>
      </c>
    </row>
    <row r="66" spans="1:23">
      <c r="A66" s="60" t="s">
        <v>144</v>
      </c>
      <c r="B66" s="67" t="s">
        <v>145</v>
      </c>
      <c r="C66" s="68" t="s">
        <v>45</v>
      </c>
      <c r="D66" s="63">
        <v>9</v>
      </c>
      <c r="E66" s="63">
        <v>7</v>
      </c>
      <c r="F66" s="63">
        <v>5</v>
      </c>
      <c r="G66" s="63">
        <v>7</v>
      </c>
      <c r="H66" s="63">
        <v>9</v>
      </c>
      <c r="I66" s="63">
        <v>7</v>
      </c>
      <c r="J66" s="63">
        <v>11</v>
      </c>
      <c r="K66" s="63">
        <v>8</v>
      </c>
      <c r="L66" s="63">
        <v>12</v>
      </c>
      <c r="M66" s="63">
        <v>4</v>
      </c>
      <c r="N66" s="63">
        <v>9</v>
      </c>
      <c r="O66" s="64">
        <f t="shared" si="9"/>
        <v>88</v>
      </c>
      <c r="P66" s="65">
        <f t="shared" si="10"/>
        <v>11</v>
      </c>
      <c r="Q66" s="64">
        <f t="shared" si="11"/>
        <v>4</v>
      </c>
      <c r="R66" s="64">
        <f t="shared" si="12"/>
        <v>5</v>
      </c>
      <c r="S66" s="64">
        <f t="shared" si="13"/>
        <v>7</v>
      </c>
      <c r="T66" s="64">
        <f t="shared" si="14"/>
        <v>0</v>
      </c>
      <c r="U66" s="64">
        <f t="shared" ref="U66:U94" si="17">IF(EXCLUS=4,O66-Q66-R66-S66-T66,IF(EXCLUS=3,O66-Q66-R66-S66,IF(EXCLUS=2,O66-Q66-R66,IF(EXCLUS=1,O66-Q66))))</f>
        <v>72</v>
      </c>
      <c r="V66" s="64">
        <f>+IF(+COUNT(D66:N66)&gt;0,RANK(U66,$U$34:$U$95,0),"")</f>
        <v>33</v>
      </c>
      <c r="W66" s="66">
        <f t="shared" ref="W66:W94" si="18">IF(P66&gt;MAXCOMPET-1,1,"")</f>
        <v>1</v>
      </c>
    </row>
    <row r="67" spans="1:23">
      <c r="A67" s="60" t="s">
        <v>146</v>
      </c>
      <c r="B67" s="67" t="s">
        <v>147</v>
      </c>
      <c r="C67" s="68" t="s">
        <v>45</v>
      </c>
      <c r="D67" s="63"/>
      <c r="E67" s="63">
        <v>14</v>
      </c>
      <c r="F67" s="63">
        <v>10</v>
      </c>
      <c r="G67" s="63">
        <v>9</v>
      </c>
      <c r="H67" s="63">
        <v>9</v>
      </c>
      <c r="I67" s="63">
        <v>15</v>
      </c>
      <c r="J67" s="63"/>
      <c r="K67" s="63">
        <v>7</v>
      </c>
      <c r="L67" s="63"/>
      <c r="M67" s="63">
        <v>5</v>
      </c>
      <c r="N67" s="63"/>
      <c r="O67" s="64">
        <f t="shared" si="9"/>
        <v>69</v>
      </c>
      <c r="P67" s="65">
        <f t="shared" si="10"/>
        <v>7</v>
      </c>
      <c r="Q67" s="64">
        <f t="shared" si="11"/>
        <v>0</v>
      </c>
      <c r="R67" s="64">
        <f t="shared" si="12"/>
        <v>0</v>
      </c>
      <c r="S67" s="64">
        <f t="shared" si="13"/>
        <v>0</v>
      </c>
      <c r="T67" s="64">
        <f t="shared" si="14"/>
        <v>0</v>
      </c>
      <c r="U67" s="64">
        <f t="shared" si="17"/>
        <v>69</v>
      </c>
      <c r="V67" s="64">
        <f>+IF(+COUNT(D67:N67)&gt;0,RANK(U67,$U$34:$U$95,0),"")</f>
        <v>34</v>
      </c>
      <c r="W67" s="66" t="str">
        <f t="shared" si="18"/>
        <v/>
      </c>
    </row>
    <row r="68" spans="1:23">
      <c r="A68" s="60" t="s">
        <v>148</v>
      </c>
      <c r="B68" s="67" t="s">
        <v>143</v>
      </c>
      <c r="C68" s="68" t="s">
        <v>39</v>
      </c>
      <c r="D68" s="63">
        <v>10</v>
      </c>
      <c r="E68" s="63">
        <v>16</v>
      </c>
      <c r="F68" s="63">
        <v>10</v>
      </c>
      <c r="G68" s="63">
        <v>8</v>
      </c>
      <c r="H68" s="63"/>
      <c r="I68" s="63">
        <v>12</v>
      </c>
      <c r="J68" s="63">
        <v>12</v>
      </c>
      <c r="K68" s="63"/>
      <c r="L68" s="63"/>
      <c r="M68" s="63"/>
      <c r="N68" s="63"/>
      <c r="O68" s="64">
        <f t="shared" si="9"/>
        <v>68</v>
      </c>
      <c r="P68" s="65">
        <f t="shared" si="10"/>
        <v>6</v>
      </c>
      <c r="Q68" s="64">
        <f t="shared" si="11"/>
        <v>0</v>
      </c>
      <c r="R68" s="64">
        <f t="shared" si="12"/>
        <v>0</v>
      </c>
      <c r="S68" s="64">
        <f t="shared" si="13"/>
        <v>0</v>
      </c>
      <c r="T68" s="64">
        <f t="shared" si="14"/>
        <v>0</v>
      </c>
      <c r="U68" s="64">
        <f t="shared" si="17"/>
        <v>68</v>
      </c>
      <c r="V68" s="64">
        <f>+IF(+COUNT(D68:N68)&gt;0,RANK(U68,$U$34:$U$95,0),"")</f>
        <v>35</v>
      </c>
      <c r="W68" s="66" t="str">
        <f t="shared" si="18"/>
        <v/>
      </c>
    </row>
    <row r="69" spans="1:23">
      <c r="A69" s="60" t="s">
        <v>149</v>
      </c>
      <c r="B69" s="67" t="s">
        <v>150</v>
      </c>
      <c r="C69" s="68" t="s">
        <v>65</v>
      </c>
      <c r="D69" s="63">
        <v>12</v>
      </c>
      <c r="E69" s="63">
        <v>11</v>
      </c>
      <c r="F69" s="63">
        <v>12</v>
      </c>
      <c r="G69" s="63"/>
      <c r="H69" s="63">
        <v>7</v>
      </c>
      <c r="I69" s="63">
        <v>14</v>
      </c>
      <c r="J69" s="63"/>
      <c r="K69" s="63">
        <v>11</v>
      </c>
      <c r="L69" s="63"/>
      <c r="M69" s="63"/>
      <c r="N69" s="63"/>
      <c r="O69" s="64">
        <f t="shared" si="9"/>
        <v>67</v>
      </c>
      <c r="P69" s="65">
        <f t="shared" si="10"/>
        <v>6</v>
      </c>
      <c r="Q69" s="64">
        <f t="shared" si="11"/>
        <v>0</v>
      </c>
      <c r="R69" s="64">
        <f t="shared" si="12"/>
        <v>0</v>
      </c>
      <c r="S69" s="64">
        <f t="shared" si="13"/>
        <v>0</v>
      </c>
      <c r="T69" s="64">
        <f t="shared" si="14"/>
        <v>0</v>
      </c>
      <c r="U69" s="64">
        <f t="shared" si="17"/>
        <v>67</v>
      </c>
      <c r="V69" s="64">
        <f>+IF(+COUNT(D69:N69)&gt;0,RANK(U69,$U$34:$U$95,0),"")</f>
        <v>36</v>
      </c>
      <c r="W69" s="66" t="str">
        <f t="shared" si="18"/>
        <v/>
      </c>
    </row>
    <row r="70" spans="1:23">
      <c r="A70" s="60" t="s">
        <v>151</v>
      </c>
      <c r="B70" s="67" t="s">
        <v>109</v>
      </c>
      <c r="C70" s="68" t="s">
        <v>76</v>
      </c>
      <c r="D70" s="63">
        <v>13</v>
      </c>
      <c r="E70" s="63"/>
      <c r="F70" s="63"/>
      <c r="G70" s="63"/>
      <c r="H70" s="63">
        <v>10</v>
      </c>
      <c r="I70" s="63">
        <v>11</v>
      </c>
      <c r="J70" s="63"/>
      <c r="K70" s="63">
        <v>14</v>
      </c>
      <c r="L70" s="63">
        <v>16</v>
      </c>
      <c r="M70" s="63"/>
      <c r="N70" s="63"/>
      <c r="O70" s="64">
        <f t="shared" si="9"/>
        <v>64</v>
      </c>
      <c r="P70" s="65">
        <f t="shared" si="10"/>
        <v>5</v>
      </c>
      <c r="Q70" s="64">
        <f t="shared" si="11"/>
        <v>0</v>
      </c>
      <c r="R70" s="64">
        <f t="shared" si="12"/>
        <v>0</v>
      </c>
      <c r="S70" s="64">
        <f t="shared" si="13"/>
        <v>0</v>
      </c>
      <c r="T70" s="64">
        <f t="shared" si="14"/>
        <v>0</v>
      </c>
      <c r="U70" s="64">
        <f t="shared" si="17"/>
        <v>64</v>
      </c>
      <c r="V70" s="64">
        <f>+IF(+COUNT(D70:N70)&gt;0,RANK(U70,$U$34:$U$95,0),"")</f>
        <v>37</v>
      </c>
      <c r="W70" s="66" t="str">
        <f t="shared" si="18"/>
        <v/>
      </c>
    </row>
    <row r="71" spans="1:23">
      <c r="A71" s="60" t="s">
        <v>152</v>
      </c>
      <c r="B71" s="67" t="s">
        <v>153</v>
      </c>
      <c r="C71" s="68" t="s">
        <v>45</v>
      </c>
      <c r="D71" s="63"/>
      <c r="E71" s="63">
        <v>6</v>
      </c>
      <c r="F71" s="63">
        <v>6</v>
      </c>
      <c r="G71" s="63">
        <v>14</v>
      </c>
      <c r="H71" s="63">
        <v>17</v>
      </c>
      <c r="I71" s="63">
        <v>6</v>
      </c>
      <c r="J71" s="63">
        <v>8</v>
      </c>
      <c r="K71" s="63"/>
      <c r="L71" s="63">
        <v>7</v>
      </c>
      <c r="M71" s="63"/>
      <c r="N71" s="63"/>
      <c r="O71" s="64">
        <f t="shared" si="9"/>
        <v>64</v>
      </c>
      <c r="P71" s="65">
        <f t="shared" si="10"/>
        <v>7</v>
      </c>
      <c r="Q71" s="64">
        <f t="shared" si="11"/>
        <v>0</v>
      </c>
      <c r="R71" s="64">
        <f t="shared" si="12"/>
        <v>0</v>
      </c>
      <c r="S71" s="64">
        <f t="shared" si="13"/>
        <v>0</v>
      </c>
      <c r="T71" s="64">
        <f t="shared" si="14"/>
        <v>0</v>
      </c>
      <c r="U71" s="64">
        <f t="shared" si="17"/>
        <v>64</v>
      </c>
      <c r="V71" s="64">
        <f>+IF(+COUNT(D71:N71)&gt;0,RANK(U71,$U$34:$U$95,0),"")</f>
        <v>37</v>
      </c>
      <c r="W71" s="66" t="str">
        <f t="shared" si="18"/>
        <v/>
      </c>
    </row>
    <row r="72" spans="1:23">
      <c r="A72" s="60" t="s">
        <v>154</v>
      </c>
      <c r="B72" s="67" t="s">
        <v>87</v>
      </c>
      <c r="C72" s="68" t="s">
        <v>39</v>
      </c>
      <c r="D72" s="63">
        <v>8</v>
      </c>
      <c r="E72" s="63">
        <v>16</v>
      </c>
      <c r="F72" s="63">
        <v>12</v>
      </c>
      <c r="G72" s="63"/>
      <c r="H72" s="63"/>
      <c r="I72" s="63"/>
      <c r="J72" s="63">
        <v>13</v>
      </c>
      <c r="K72" s="63"/>
      <c r="L72" s="63">
        <v>13</v>
      </c>
      <c r="M72" s="63"/>
      <c r="N72" s="63"/>
      <c r="O72" s="64">
        <f t="shared" si="9"/>
        <v>62</v>
      </c>
      <c r="P72" s="65">
        <f t="shared" si="10"/>
        <v>5</v>
      </c>
      <c r="Q72" s="64">
        <f t="shared" si="11"/>
        <v>0</v>
      </c>
      <c r="R72" s="64">
        <f t="shared" si="12"/>
        <v>0</v>
      </c>
      <c r="S72" s="64">
        <f t="shared" si="13"/>
        <v>0</v>
      </c>
      <c r="T72" s="64">
        <f t="shared" si="14"/>
        <v>0</v>
      </c>
      <c r="U72" s="64">
        <f t="shared" si="17"/>
        <v>62</v>
      </c>
      <c r="V72" s="64">
        <f>+IF(+COUNT(D72:N72)&gt;0,RANK(U72,$U$34:$U$95,0),"")</f>
        <v>39</v>
      </c>
      <c r="W72" s="66" t="str">
        <f t="shared" si="18"/>
        <v/>
      </c>
    </row>
    <row r="73" spans="1:23">
      <c r="A73" s="60" t="s">
        <v>155</v>
      </c>
      <c r="B73" s="67" t="s">
        <v>156</v>
      </c>
      <c r="C73" s="68" t="s">
        <v>56</v>
      </c>
      <c r="D73" s="63"/>
      <c r="E73" s="63">
        <v>10</v>
      </c>
      <c r="F73" s="63">
        <v>3</v>
      </c>
      <c r="G73" s="63">
        <v>4</v>
      </c>
      <c r="H73" s="63"/>
      <c r="I73" s="63"/>
      <c r="J73" s="63">
        <v>6</v>
      </c>
      <c r="K73" s="63">
        <v>6</v>
      </c>
      <c r="L73" s="63">
        <v>8</v>
      </c>
      <c r="M73" s="63">
        <v>12</v>
      </c>
      <c r="N73" s="63">
        <v>11</v>
      </c>
      <c r="O73" s="64">
        <f t="shared" si="9"/>
        <v>60</v>
      </c>
      <c r="P73" s="65">
        <f t="shared" si="10"/>
        <v>8</v>
      </c>
      <c r="Q73" s="64">
        <f t="shared" si="11"/>
        <v>0</v>
      </c>
      <c r="R73" s="64">
        <f t="shared" si="12"/>
        <v>0</v>
      </c>
      <c r="S73" s="64">
        <f t="shared" si="13"/>
        <v>0</v>
      </c>
      <c r="T73" s="64">
        <f t="shared" si="14"/>
        <v>0</v>
      </c>
      <c r="U73" s="64">
        <f t="shared" si="17"/>
        <v>60</v>
      </c>
      <c r="V73" s="64">
        <f>+IF(+COUNT(D73:N73)&gt;0,RANK(U73,$U$34:$U$95,0),"")</f>
        <v>40</v>
      </c>
      <c r="W73" s="66">
        <f t="shared" si="18"/>
        <v>1</v>
      </c>
    </row>
    <row r="74" spans="1:23">
      <c r="A74" s="60" t="s">
        <v>157</v>
      </c>
      <c r="B74" s="67" t="s">
        <v>158</v>
      </c>
      <c r="C74" s="68" t="s">
        <v>73</v>
      </c>
      <c r="D74" s="63">
        <v>20</v>
      </c>
      <c r="E74" s="63"/>
      <c r="F74" s="63"/>
      <c r="G74" s="63"/>
      <c r="H74" s="63"/>
      <c r="I74" s="63"/>
      <c r="J74" s="63"/>
      <c r="K74" s="63">
        <v>18</v>
      </c>
      <c r="L74" s="63">
        <v>20</v>
      </c>
      <c r="M74" s="63"/>
      <c r="N74" s="63"/>
      <c r="O74" s="64">
        <f t="shared" si="9"/>
        <v>58</v>
      </c>
      <c r="P74" s="65">
        <f t="shared" si="10"/>
        <v>3</v>
      </c>
      <c r="Q74" s="64">
        <f t="shared" si="11"/>
        <v>0</v>
      </c>
      <c r="R74" s="64">
        <f t="shared" si="12"/>
        <v>0</v>
      </c>
      <c r="S74" s="64">
        <f t="shared" si="13"/>
        <v>0</v>
      </c>
      <c r="T74" s="64">
        <f t="shared" si="14"/>
        <v>0</v>
      </c>
      <c r="U74" s="64">
        <f t="shared" si="17"/>
        <v>58</v>
      </c>
      <c r="V74" s="64">
        <f>+IF(+COUNT(D74:N74)&gt;0,RANK(U74,$U$34:$U$95,0),"")</f>
        <v>41</v>
      </c>
      <c r="W74" s="66" t="str">
        <f t="shared" si="18"/>
        <v/>
      </c>
    </row>
    <row r="75" spans="1:23">
      <c r="A75" s="60" t="s">
        <v>159</v>
      </c>
      <c r="B75" s="67" t="s">
        <v>160</v>
      </c>
      <c r="C75" s="68" t="s">
        <v>45</v>
      </c>
      <c r="D75" s="63">
        <v>10</v>
      </c>
      <c r="E75" s="63"/>
      <c r="F75" s="63">
        <v>10</v>
      </c>
      <c r="G75" s="63"/>
      <c r="H75" s="63">
        <v>9</v>
      </c>
      <c r="I75" s="63">
        <v>16</v>
      </c>
      <c r="J75" s="63"/>
      <c r="K75" s="63">
        <v>9</v>
      </c>
      <c r="L75" s="63"/>
      <c r="M75" s="63"/>
      <c r="N75" s="63"/>
      <c r="O75" s="64">
        <f t="shared" si="9"/>
        <v>54</v>
      </c>
      <c r="P75" s="65">
        <f t="shared" si="10"/>
        <v>5</v>
      </c>
      <c r="Q75" s="64">
        <f t="shared" si="11"/>
        <v>0</v>
      </c>
      <c r="R75" s="64">
        <f t="shared" si="12"/>
        <v>0</v>
      </c>
      <c r="S75" s="64">
        <f t="shared" si="13"/>
        <v>0</v>
      </c>
      <c r="T75" s="64">
        <f t="shared" si="14"/>
        <v>0</v>
      </c>
      <c r="U75" s="64">
        <f t="shared" si="17"/>
        <v>54</v>
      </c>
      <c r="V75" s="64">
        <f>+IF(+COUNT(D75:N75)&gt;0,RANK(U75,$U$34:$U$95,0),"")</f>
        <v>42</v>
      </c>
      <c r="W75" s="66" t="str">
        <f t="shared" si="18"/>
        <v/>
      </c>
    </row>
    <row r="76" spans="1:23">
      <c r="A76" s="60" t="s">
        <v>161</v>
      </c>
      <c r="B76" s="67" t="s">
        <v>89</v>
      </c>
      <c r="C76" s="68" t="s">
        <v>114</v>
      </c>
      <c r="D76" s="63"/>
      <c r="E76" s="63">
        <v>9</v>
      </c>
      <c r="F76" s="63">
        <v>12</v>
      </c>
      <c r="G76" s="63">
        <v>13</v>
      </c>
      <c r="H76" s="63">
        <v>5</v>
      </c>
      <c r="I76" s="63"/>
      <c r="J76" s="63">
        <v>14</v>
      </c>
      <c r="K76" s="63"/>
      <c r="L76" s="63"/>
      <c r="M76" s="63"/>
      <c r="N76" s="63"/>
      <c r="O76" s="64">
        <f t="shared" si="9"/>
        <v>53</v>
      </c>
      <c r="P76" s="65">
        <f t="shared" si="10"/>
        <v>5</v>
      </c>
      <c r="Q76" s="64">
        <f t="shared" si="11"/>
        <v>0</v>
      </c>
      <c r="R76" s="64">
        <f t="shared" si="12"/>
        <v>0</v>
      </c>
      <c r="S76" s="64">
        <f t="shared" si="13"/>
        <v>0</v>
      </c>
      <c r="T76" s="64">
        <f t="shared" si="14"/>
        <v>0</v>
      </c>
      <c r="U76" s="64">
        <f t="shared" si="17"/>
        <v>53</v>
      </c>
      <c r="V76" s="64">
        <f>+IF(+COUNT(D76:N76)&gt;0,RANK(U76,$U$34:$U$95,0),"")</f>
        <v>43</v>
      </c>
      <c r="W76" s="66" t="str">
        <f t="shared" si="18"/>
        <v/>
      </c>
    </row>
    <row r="77" spans="1:23">
      <c r="A77" s="60" t="s">
        <v>162</v>
      </c>
      <c r="B77" s="67" t="s">
        <v>99</v>
      </c>
      <c r="C77" s="68" t="s">
        <v>65</v>
      </c>
      <c r="D77" s="63"/>
      <c r="E77" s="63">
        <v>7</v>
      </c>
      <c r="F77" s="63">
        <v>7</v>
      </c>
      <c r="G77" s="63">
        <v>7</v>
      </c>
      <c r="H77" s="63">
        <v>4</v>
      </c>
      <c r="I77" s="63">
        <v>6</v>
      </c>
      <c r="J77" s="63"/>
      <c r="K77" s="63">
        <v>8</v>
      </c>
      <c r="L77" s="63">
        <v>11</v>
      </c>
      <c r="M77" s="63"/>
      <c r="N77" s="63"/>
      <c r="O77" s="64">
        <f t="shared" si="9"/>
        <v>50</v>
      </c>
      <c r="P77" s="65">
        <f t="shared" si="10"/>
        <v>7</v>
      </c>
      <c r="Q77" s="64">
        <f t="shared" si="11"/>
        <v>0</v>
      </c>
      <c r="R77" s="64">
        <f t="shared" si="12"/>
        <v>0</v>
      </c>
      <c r="S77" s="64">
        <f t="shared" si="13"/>
        <v>0</v>
      </c>
      <c r="T77" s="64">
        <f t="shared" si="14"/>
        <v>0</v>
      </c>
      <c r="U77" s="64">
        <f t="shared" si="17"/>
        <v>50</v>
      </c>
      <c r="V77" s="64">
        <f>+IF(+COUNT(D77:N77)&gt;0,RANK(U77,$U$34:$U$95,0),"")</f>
        <v>44</v>
      </c>
      <c r="W77" s="66" t="str">
        <f t="shared" si="18"/>
        <v/>
      </c>
    </row>
    <row r="78" spans="1:23">
      <c r="A78" s="60" t="s">
        <v>163</v>
      </c>
      <c r="B78" s="67" t="s">
        <v>109</v>
      </c>
      <c r="C78" s="68" t="s">
        <v>73</v>
      </c>
      <c r="D78" s="63"/>
      <c r="E78" s="63">
        <v>18</v>
      </c>
      <c r="F78" s="63"/>
      <c r="G78" s="63">
        <v>10</v>
      </c>
      <c r="H78" s="63">
        <v>8</v>
      </c>
      <c r="I78" s="63">
        <v>13</v>
      </c>
      <c r="J78" s="63"/>
      <c r="K78" s="63"/>
      <c r="L78" s="63"/>
      <c r="M78" s="63"/>
      <c r="N78" s="63"/>
      <c r="O78" s="64">
        <f t="shared" si="9"/>
        <v>49</v>
      </c>
      <c r="P78" s="65">
        <f t="shared" si="10"/>
        <v>4</v>
      </c>
      <c r="Q78" s="64">
        <f t="shared" si="11"/>
        <v>0</v>
      </c>
      <c r="R78" s="64">
        <f t="shared" si="12"/>
        <v>0</v>
      </c>
      <c r="S78" s="64">
        <f t="shared" si="13"/>
        <v>0</v>
      </c>
      <c r="T78" s="64">
        <f t="shared" si="14"/>
        <v>0</v>
      </c>
      <c r="U78" s="64">
        <f t="shared" si="17"/>
        <v>49</v>
      </c>
      <c r="V78" s="64">
        <f>+IF(+COUNT(D78:N78)&gt;0,RANK(U78,$U$34:$U$95,0),"")</f>
        <v>45</v>
      </c>
      <c r="W78" s="66" t="str">
        <f t="shared" si="18"/>
        <v/>
      </c>
    </row>
    <row r="79" spans="1:23">
      <c r="A79" s="60" t="s">
        <v>164</v>
      </c>
      <c r="B79" s="67" t="s">
        <v>87</v>
      </c>
      <c r="C79" s="68" t="s">
        <v>65</v>
      </c>
      <c r="D79" s="63"/>
      <c r="E79" s="63">
        <v>8</v>
      </c>
      <c r="F79" s="63"/>
      <c r="G79" s="63">
        <v>13</v>
      </c>
      <c r="H79" s="63">
        <v>10</v>
      </c>
      <c r="I79" s="63">
        <v>8</v>
      </c>
      <c r="J79" s="63"/>
      <c r="K79" s="63">
        <v>9</v>
      </c>
      <c r="L79" s="63"/>
      <c r="M79" s="63"/>
      <c r="N79" s="63"/>
      <c r="O79" s="64">
        <f t="shared" si="9"/>
        <v>48</v>
      </c>
      <c r="P79" s="65">
        <f t="shared" si="10"/>
        <v>5</v>
      </c>
      <c r="Q79" s="64">
        <f t="shared" si="11"/>
        <v>0</v>
      </c>
      <c r="R79" s="64">
        <f t="shared" si="12"/>
        <v>0</v>
      </c>
      <c r="S79" s="64">
        <f t="shared" si="13"/>
        <v>0</v>
      </c>
      <c r="T79" s="64">
        <f t="shared" si="14"/>
        <v>0</v>
      </c>
      <c r="U79" s="64">
        <f t="shared" si="17"/>
        <v>48</v>
      </c>
      <c r="V79" s="64">
        <f>+IF(+COUNT(D79:N79)&gt;0,RANK(U79,$U$34:$U$95,0),"")</f>
        <v>46</v>
      </c>
      <c r="W79" s="66" t="str">
        <f t="shared" si="18"/>
        <v/>
      </c>
    </row>
    <row r="80" spans="1:23">
      <c r="A80" s="88" t="s">
        <v>165</v>
      </c>
      <c r="B80" s="89" t="s">
        <v>166</v>
      </c>
      <c r="C80" s="90" t="s">
        <v>45</v>
      </c>
      <c r="D80" s="63"/>
      <c r="E80" s="63"/>
      <c r="F80" s="63">
        <v>11</v>
      </c>
      <c r="G80" s="63">
        <v>15</v>
      </c>
      <c r="H80" s="63">
        <v>8</v>
      </c>
      <c r="I80" s="63">
        <v>4</v>
      </c>
      <c r="J80" s="63"/>
      <c r="K80" s="63">
        <v>10</v>
      </c>
      <c r="L80" s="63"/>
      <c r="M80" s="63"/>
      <c r="N80" s="63"/>
      <c r="O80" s="64">
        <f t="shared" si="9"/>
        <v>48</v>
      </c>
      <c r="P80" s="65">
        <f t="shared" si="10"/>
        <v>5</v>
      </c>
      <c r="Q80" s="64">
        <f t="shared" si="11"/>
        <v>0</v>
      </c>
      <c r="R80" s="64">
        <f t="shared" si="12"/>
        <v>0</v>
      </c>
      <c r="S80" s="64">
        <f t="shared" si="13"/>
        <v>0</v>
      </c>
      <c r="T80" s="64">
        <f t="shared" si="14"/>
        <v>0</v>
      </c>
      <c r="U80" s="64">
        <f t="shared" si="17"/>
        <v>48</v>
      </c>
      <c r="V80" s="64">
        <f>+IF(+COUNT(D80:N80)&gt;0,RANK(U80,$U$34:$U$95,0),"")</f>
        <v>46</v>
      </c>
      <c r="W80" s="66" t="str">
        <f t="shared" si="18"/>
        <v/>
      </c>
    </row>
    <row r="81" spans="1:23">
      <c r="A81" s="60" t="s">
        <v>167</v>
      </c>
      <c r="B81" s="67" t="s">
        <v>168</v>
      </c>
      <c r="C81" s="68" t="s">
        <v>42</v>
      </c>
      <c r="D81" s="63"/>
      <c r="E81" s="63"/>
      <c r="F81" s="63">
        <v>12</v>
      </c>
      <c r="G81" s="63">
        <v>14</v>
      </c>
      <c r="H81" s="63"/>
      <c r="I81" s="63"/>
      <c r="J81" s="63">
        <v>8</v>
      </c>
      <c r="K81" s="63"/>
      <c r="L81" s="63"/>
      <c r="M81" s="63">
        <v>11</v>
      </c>
      <c r="N81" s="63"/>
      <c r="O81" s="64">
        <f t="shared" si="9"/>
        <v>45</v>
      </c>
      <c r="P81" s="65">
        <f t="shared" si="10"/>
        <v>4</v>
      </c>
      <c r="Q81" s="64">
        <f t="shared" si="11"/>
        <v>0</v>
      </c>
      <c r="R81" s="64">
        <f t="shared" si="12"/>
        <v>0</v>
      </c>
      <c r="S81" s="64">
        <f t="shared" si="13"/>
        <v>0</v>
      </c>
      <c r="T81" s="64">
        <f t="shared" si="14"/>
        <v>0</v>
      </c>
      <c r="U81" s="64">
        <f t="shared" si="17"/>
        <v>45</v>
      </c>
      <c r="V81" s="64">
        <f>+IF(+COUNT(D81:N81)&gt;0,RANK(U81,$U$34:$U$95,0),"")</f>
        <v>48</v>
      </c>
      <c r="W81" s="66" t="str">
        <f t="shared" si="18"/>
        <v/>
      </c>
    </row>
    <row r="82" spans="1:23">
      <c r="A82" s="60" t="s">
        <v>169</v>
      </c>
      <c r="B82" s="67" t="s">
        <v>87</v>
      </c>
      <c r="C82" s="68" t="s">
        <v>170</v>
      </c>
      <c r="D82" s="63">
        <v>15</v>
      </c>
      <c r="E82" s="63">
        <v>13</v>
      </c>
      <c r="F82" s="63"/>
      <c r="G82" s="63"/>
      <c r="H82" s="63"/>
      <c r="I82" s="63"/>
      <c r="J82" s="63"/>
      <c r="K82" s="63">
        <v>9</v>
      </c>
      <c r="L82" s="63"/>
      <c r="M82" s="63"/>
      <c r="N82" s="63"/>
      <c r="O82" s="64">
        <f t="shared" si="9"/>
        <v>37</v>
      </c>
      <c r="P82" s="65">
        <f t="shared" si="10"/>
        <v>3</v>
      </c>
      <c r="Q82" s="64">
        <f t="shared" si="11"/>
        <v>0</v>
      </c>
      <c r="R82" s="64">
        <f t="shared" si="12"/>
        <v>0</v>
      </c>
      <c r="S82" s="64">
        <f t="shared" si="13"/>
        <v>0</v>
      </c>
      <c r="T82" s="64">
        <f t="shared" si="14"/>
        <v>0</v>
      </c>
      <c r="U82" s="64">
        <f t="shared" si="17"/>
        <v>37</v>
      </c>
      <c r="V82" s="64">
        <f>+IF(+COUNT(D82:N82)&gt;0,RANK(U82,$U$34:$U$95,0),"")</f>
        <v>49</v>
      </c>
      <c r="W82" s="66" t="str">
        <f t="shared" si="18"/>
        <v/>
      </c>
    </row>
    <row r="83" spans="1:23">
      <c r="A83" s="60" t="s">
        <v>171</v>
      </c>
      <c r="B83" s="67" t="s">
        <v>153</v>
      </c>
      <c r="C83" s="68" t="s">
        <v>76</v>
      </c>
      <c r="D83" s="63"/>
      <c r="E83" s="63"/>
      <c r="F83" s="63"/>
      <c r="G83" s="63"/>
      <c r="H83" s="63"/>
      <c r="I83" s="63"/>
      <c r="J83" s="63">
        <v>22</v>
      </c>
      <c r="K83" s="63">
        <v>14</v>
      </c>
      <c r="L83" s="63"/>
      <c r="M83" s="63"/>
      <c r="N83" s="63"/>
      <c r="O83" s="64">
        <f t="shared" si="9"/>
        <v>36</v>
      </c>
      <c r="P83" s="65">
        <f t="shared" si="10"/>
        <v>2</v>
      </c>
      <c r="Q83" s="64">
        <f t="shared" si="11"/>
        <v>0</v>
      </c>
      <c r="R83" s="64">
        <f t="shared" si="12"/>
        <v>0</v>
      </c>
      <c r="S83" s="64">
        <f t="shared" si="13"/>
        <v>0</v>
      </c>
      <c r="T83" s="64">
        <f t="shared" si="14"/>
        <v>0</v>
      </c>
      <c r="U83" s="64">
        <f t="shared" si="17"/>
        <v>36</v>
      </c>
      <c r="V83" s="64">
        <f>+IF(+COUNT(D83:N83)&gt;0,RANK(U83,$U$34:$U$95,0),"")</f>
        <v>50</v>
      </c>
      <c r="W83" s="66" t="str">
        <f t="shared" si="18"/>
        <v/>
      </c>
    </row>
    <row r="84" spans="1:23">
      <c r="A84" s="60" t="s">
        <v>172</v>
      </c>
      <c r="B84" s="67" t="s">
        <v>173</v>
      </c>
      <c r="C84" s="68" t="s">
        <v>39</v>
      </c>
      <c r="D84" s="63"/>
      <c r="E84" s="63"/>
      <c r="F84" s="63"/>
      <c r="G84" s="63">
        <v>17</v>
      </c>
      <c r="H84" s="63"/>
      <c r="I84" s="63">
        <v>7</v>
      </c>
      <c r="J84" s="63">
        <v>10</v>
      </c>
      <c r="K84" s="63"/>
      <c r="L84" s="63"/>
      <c r="M84" s="63"/>
      <c r="N84" s="63"/>
      <c r="O84" s="64">
        <f t="shared" si="9"/>
        <v>34</v>
      </c>
      <c r="P84" s="65">
        <f t="shared" si="10"/>
        <v>3</v>
      </c>
      <c r="Q84" s="64">
        <f t="shared" si="11"/>
        <v>0</v>
      </c>
      <c r="R84" s="64">
        <f t="shared" si="12"/>
        <v>0</v>
      </c>
      <c r="S84" s="64">
        <f t="shared" si="13"/>
        <v>0</v>
      </c>
      <c r="T84" s="64">
        <f t="shared" si="14"/>
        <v>0</v>
      </c>
      <c r="U84" s="64">
        <f t="shared" si="17"/>
        <v>34</v>
      </c>
      <c r="V84" s="64">
        <f>+IF(+COUNT(D84:N84)&gt;0,RANK(U84,$U$34:$U$95,0),"")</f>
        <v>51</v>
      </c>
      <c r="W84" s="66" t="str">
        <f t="shared" si="18"/>
        <v/>
      </c>
    </row>
    <row r="85" spans="1:23">
      <c r="A85" s="60" t="s">
        <v>174</v>
      </c>
      <c r="B85" s="67" t="s">
        <v>175</v>
      </c>
      <c r="C85" s="68" t="s">
        <v>76</v>
      </c>
      <c r="D85" s="63">
        <v>13</v>
      </c>
      <c r="E85" s="63"/>
      <c r="F85" s="63"/>
      <c r="G85" s="63">
        <v>21</v>
      </c>
      <c r="H85" s="63"/>
      <c r="I85" s="63"/>
      <c r="J85" s="63"/>
      <c r="K85" s="63"/>
      <c r="L85" s="63"/>
      <c r="M85" s="63"/>
      <c r="N85" s="63"/>
      <c r="O85" s="64">
        <f t="shared" si="9"/>
        <v>34</v>
      </c>
      <c r="P85" s="65">
        <f t="shared" si="10"/>
        <v>2</v>
      </c>
      <c r="Q85" s="64">
        <f t="shared" si="11"/>
        <v>0</v>
      </c>
      <c r="R85" s="64">
        <f t="shared" si="12"/>
        <v>0</v>
      </c>
      <c r="S85" s="64">
        <f t="shared" si="13"/>
        <v>0</v>
      </c>
      <c r="T85" s="64">
        <f t="shared" si="14"/>
        <v>0</v>
      </c>
      <c r="U85" s="64">
        <f t="shared" si="17"/>
        <v>34</v>
      </c>
      <c r="V85" s="64">
        <f>+IF(+COUNT(D85:N85)&gt;0,RANK(U85,$U$34:$U$95,0),"")</f>
        <v>51</v>
      </c>
      <c r="W85" s="66" t="str">
        <f t="shared" si="18"/>
        <v/>
      </c>
    </row>
    <row r="86" spans="1:23">
      <c r="A86" s="60" t="s">
        <v>176</v>
      </c>
      <c r="B86" s="67" t="s">
        <v>93</v>
      </c>
      <c r="C86" s="68" t="s">
        <v>177</v>
      </c>
      <c r="D86" s="63"/>
      <c r="E86" s="63"/>
      <c r="F86" s="63"/>
      <c r="G86" s="63">
        <v>19</v>
      </c>
      <c r="H86" s="63"/>
      <c r="I86" s="63"/>
      <c r="J86" s="63"/>
      <c r="K86" s="63"/>
      <c r="L86" s="63"/>
      <c r="M86" s="63"/>
      <c r="N86" s="63">
        <v>15</v>
      </c>
      <c r="O86" s="64">
        <f t="shared" si="9"/>
        <v>34</v>
      </c>
      <c r="P86" s="65">
        <f t="shared" si="10"/>
        <v>2</v>
      </c>
      <c r="Q86" s="64">
        <f t="shared" si="11"/>
        <v>0</v>
      </c>
      <c r="R86" s="64">
        <f t="shared" si="12"/>
        <v>0</v>
      </c>
      <c r="S86" s="64">
        <f t="shared" si="13"/>
        <v>0</v>
      </c>
      <c r="T86" s="64">
        <f t="shared" si="14"/>
        <v>0</v>
      </c>
      <c r="U86" s="64">
        <f t="shared" si="17"/>
        <v>34</v>
      </c>
      <c r="V86" s="64">
        <f>+IF(+COUNT(D86:N86)&gt;0,RANK(U86,$U$34:$U$95,0),"")</f>
        <v>51</v>
      </c>
      <c r="W86" s="66" t="str">
        <f t="shared" si="18"/>
        <v/>
      </c>
    </row>
    <row r="87" spans="1:23">
      <c r="A87" s="60" t="s">
        <v>178</v>
      </c>
      <c r="B87" s="67" t="s">
        <v>87</v>
      </c>
      <c r="C87" s="68" t="s">
        <v>62</v>
      </c>
      <c r="D87" s="63"/>
      <c r="E87" s="63"/>
      <c r="F87" s="63"/>
      <c r="G87" s="63"/>
      <c r="H87" s="63">
        <v>9</v>
      </c>
      <c r="I87" s="63"/>
      <c r="J87" s="63"/>
      <c r="K87" s="63"/>
      <c r="L87" s="63">
        <v>13</v>
      </c>
      <c r="M87" s="63"/>
      <c r="N87" s="63"/>
      <c r="O87" s="64">
        <f t="shared" si="9"/>
        <v>22</v>
      </c>
      <c r="P87" s="65">
        <f t="shared" si="10"/>
        <v>2</v>
      </c>
      <c r="Q87" s="64">
        <f t="shared" si="11"/>
        <v>0</v>
      </c>
      <c r="R87" s="64">
        <f t="shared" si="12"/>
        <v>0</v>
      </c>
      <c r="S87" s="64">
        <f t="shared" si="13"/>
        <v>0</v>
      </c>
      <c r="T87" s="64">
        <f t="shared" si="14"/>
        <v>0</v>
      </c>
      <c r="U87" s="64">
        <f t="shared" si="17"/>
        <v>22</v>
      </c>
      <c r="V87" s="64">
        <f>+IF(+COUNT(D87:N87)&gt;0,RANK(U87,$U$34:$U$95,0),"")</f>
        <v>54</v>
      </c>
      <c r="W87" s="66" t="str">
        <f t="shared" si="18"/>
        <v/>
      </c>
    </row>
    <row r="88" spans="1:23">
      <c r="A88" s="60" t="s">
        <v>179</v>
      </c>
      <c r="B88" s="67" t="s">
        <v>180</v>
      </c>
      <c r="C88" s="68" t="s">
        <v>73</v>
      </c>
      <c r="D88" s="63"/>
      <c r="E88" s="63">
        <v>0</v>
      </c>
      <c r="F88" s="63"/>
      <c r="G88" s="63"/>
      <c r="H88" s="63">
        <v>6</v>
      </c>
      <c r="I88" s="63"/>
      <c r="J88" s="63">
        <v>15</v>
      </c>
      <c r="K88" s="63"/>
      <c r="L88" s="63"/>
      <c r="M88" s="63"/>
      <c r="N88" s="63"/>
      <c r="O88" s="64">
        <f t="shared" si="9"/>
        <v>21</v>
      </c>
      <c r="P88" s="65">
        <f t="shared" si="10"/>
        <v>3</v>
      </c>
      <c r="Q88" s="64">
        <f t="shared" si="11"/>
        <v>0</v>
      </c>
      <c r="R88" s="64">
        <f t="shared" si="12"/>
        <v>0</v>
      </c>
      <c r="S88" s="64">
        <f t="shared" si="13"/>
        <v>0</v>
      </c>
      <c r="T88" s="64">
        <f t="shared" si="14"/>
        <v>0</v>
      </c>
      <c r="U88" s="64">
        <f t="shared" si="17"/>
        <v>21</v>
      </c>
      <c r="V88" s="64">
        <f>+IF(+COUNT(D88:N88)&gt;0,RANK(U88,$U$34:$U$95,0),"")</f>
        <v>55</v>
      </c>
      <c r="W88" s="66" t="str">
        <f t="shared" si="18"/>
        <v/>
      </c>
    </row>
    <row r="89" spans="1:23">
      <c r="A89" s="60" t="s">
        <v>181</v>
      </c>
      <c r="B89" s="67" t="s">
        <v>87</v>
      </c>
      <c r="C89" s="68" t="s">
        <v>62</v>
      </c>
      <c r="D89" s="63"/>
      <c r="E89" s="63"/>
      <c r="F89" s="63"/>
      <c r="G89" s="63"/>
      <c r="H89" s="63">
        <v>8</v>
      </c>
      <c r="I89" s="63"/>
      <c r="J89" s="63"/>
      <c r="K89" s="63">
        <v>9</v>
      </c>
      <c r="L89" s="63"/>
      <c r="M89" s="63"/>
      <c r="N89" s="63"/>
      <c r="O89" s="64">
        <f t="shared" si="9"/>
        <v>17</v>
      </c>
      <c r="P89" s="65">
        <f t="shared" si="10"/>
        <v>2</v>
      </c>
      <c r="Q89" s="64">
        <f t="shared" si="11"/>
        <v>0</v>
      </c>
      <c r="R89" s="64">
        <f t="shared" si="12"/>
        <v>0</v>
      </c>
      <c r="S89" s="64">
        <f t="shared" si="13"/>
        <v>0</v>
      </c>
      <c r="T89" s="64">
        <f t="shared" si="14"/>
        <v>0</v>
      </c>
      <c r="U89" s="64">
        <f t="shared" si="17"/>
        <v>17</v>
      </c>
      <c r="V89" s="64">
        <f>+IF(+COUNT(D89:N89)&gt;0,RANK(U89,$U$34:$U$95,0),"")</f>
        <v>56</v>
      </c>
      <c r="W89" s="66" t="str">
        <f t="shared" si="18"/>
        <v/>
      </c>
    </row>
    <row r="90" spans="1:23">
      <c r="A90" s="60" t="s">
        <v>182</v>
      </c>
      <c r="B90" s="67" t="s">
        <v>183</v>
      </c>
      <c r="C90" s="68" t="s">
        <v>170</v>
      </c>
      <c r="D90" s="63"/>
      <c r="E90" s="63"/>
      <c r="F90" s="63"/>
      <c r="G90" s="63"/>
      <c r="H90" s="63"/>
      <c r="I90" s="63"/>
      <c r="J90" s="63"/>
      <c r="K90" s="63"/>
      <c r="L90" s="63"/>
      <c r="M90" s="63">
        <v>3</v>
      </c>
      <c r="N90" s="63"/>
      <c r="O90" s="64">
        <f t="shared" si="9"/>
        <v>3</v>
      </c>
      <c r="P90" s="65">
        <f t="shared" si="10"/>
        <v>1</v>
      </c>
      <c r="Q90" s="64">
        <f t="shared" si="11"/>
        <v>0</v>
      </c>
      <c r="R90" s="64">
        <f t="shared" si="12"/>
        <v>0</v>
      </c>
      <c r="S90" s="64">
        <f t="shared" si="13"/>
        <v>0</v>
      </c>
      <c r="T90" s="64">
        <f t="shared" si="14"/>
        <v>0</v>
      </c>
      <c r="U90" s="64">
        <f t="shared" si="17"/>
        <v>3</v>
      </c>
      <c r="V90" s="64">
        <f>+IF(+COUNT(D90:N90)&gt;0,RANK(U90,$U$34:$U$95,0),"")</f>
        <v>57</v>
      </c>
      <c r="W90" s="66" t="str">
        <f t="shared" si="18"/>
        <v/>
      </c>
    </row>
    <row r="91" spans="1:23">
      <c r="A91" s="60" t="s">
        <v>184</v>
      </c>
      <c r="B91" s="67" t="s">
        <v>185</v>
      </c>
      <c r="C91" s="68" t="s">
        <v>65</v>
      </c>
      <c r="D91" s="63">
        <v>0</v>
      </c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4">
        <f t="shared" si="9"/>
        <v>0</v>
      </c>
      <c r="P91" s="65">
        <f t="shared" si="10"/>
        <v>1</v>
      </c>
      <c r="Q91" s="64">
        <f t="shared" si="11"/>
        <v>0</v>
      </c>
      <c r="R91" s="64">
        <f t="shared" si="12"/>
        <v>0</v>
      </c>
      <c r="S91" s="64">
        <f t="shared" si="13"/>
        <v>0</v>
      </c>
      <c r="T91" s="64">
        <f t="shared" si="14"/>
        <v>0</v>
      </c>
      <c r="U91" s="64">
        <f t="shared" si="17"/>
        <v>0</v>
      </c>
      <c r="V91" s="64">
        <f>+IF(+COUNT(D91:N91)&gt;0,RANK(U91,$U$34:$U$95,0),"")</f>
        <v>58</v>
      </c>
      <c r="W91" s="66" t="str">
        <f t="shared" si="18"/>
        <v/>
      </c>
    </row>
    <row r="92" spans="1:23">
      <c r="A92" s="60" t="s">
        <v>186</v>
      </c>
      <c r="B92" s="67" t="s">
        <v>187</v>
      </c>
      <c r="C92" s="68" t="s">
        <v>177</v>
      </c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>
        <f t="shared" si="9"/>
        <v>0</v>
      </c>
      <c r="P92" s="65">
        <f t="shared" si="10"/>
        <v>0</v>
      </c>
      <c r="Q92" s="64">
        <f t="shared" si="11"/>
        <v>0</v>
      </c>
      <c r="R92" s="64">
        <f t="shared" si="12"/>
        <v>0</v>
      </c>
      <c r="S92" s="64">
        <f t="shared" si="13"/>
        <v>0</v>
      </c>
      <c r="T92" s="64">
        <f t="shared" si="14"/>
        <v>0</v>
      </c>
      <c r="U92" s="64">
        <f t="shared" si="17"/>
        <v>0</v>
      </c>
      <c r="V92" s="64" t="str">
        <f>+IF(+COUNT(D92:N92)&gt;0,RANK(U92,$U$34:$U$95,0),"")</f>
        <v/>
      </c>
      <c r="W92" s="66" t="str">
        <f t="shared" si="18"/>
        <v/>
      </c>
    </row>
    <row r="93" spans="1:23">
      <c r="A93" s="60" t="s">
        <v>188</v>
      </c>
      <c r="B93" s="67" t="s">
        <v>189</v>
      </c>
      <c r="C93" s="68" t="s">
        <v>126</v>
      </c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4">
        <f t="shared" si="9"/>
        <v>0</v>
      </c>
      <c r="P93" s="65">
        <f t="shared" si="10"/>
        <v>0</v>
      </c>
      <c r="Q93" s="64">
        <f t="shared" si="11"/>
        <v>0</v>
      </c>
      <c r="R93" s="64">
        <f t="shared" si="12"/>
        <v>0</v>
      </c>
      <c r="S93" s="64">
        <f t="shared" si="13"/>
        <v>0</v>
      </c>
      <c r="T93" s="64">
        <f t="shared" si="14"/>
        <v>0</v>
      </c>
      <c r="U93" s="64">
        <f t="shared" si="17"/>
        <v>0</v>
      </c>
      <c r="V93" s="64" t="str">
        <f>+IF(+COUNT(D93:N93)&gt;0,RANK(U93,$U$34:$U$95,0),"")</f>
        <v/>
      </c>
      <c r="W93" s="66" t="str">
        <f t="shared" si="18"/>
        <v/>
      </c>
    </row>
    <row r="94" spans="1:23">
      <c r="A94" s="60" t="s">
        <v>190</v>
      </c>
      <c r="B94" s="67" t="s">
        <v>191</v>
      </c>
      <c r="C94" s="68" t="s">
        <v>45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4">
        <f t="shared" si="9"/>
        <v>0</v>
      </c>
      <c r="P94" s="65">
        <f t="shared" si="10"/>
        <v>0</v>
      </c>
      <c r="Q94" s="64">
        <f t="shared" si="11"/>
        <v>0</v>
      </c>
      <c r="R94" s="64">
        <f t="shared" si="12"/>
        <v>0</v>
      </c>
      <c r="S94" s="64">
        <f t="shared" si="13"/>
        <v>0</v>
      </c>
      <c r="T94" s="64">
        <f t="shared" si="14"/>
        <v>0</v>
      </c>
      <c r="U94" s="64">
        <f t="shared" si="17"/>
        <v>0</v>
      </c>
      <c r="V94" s="64" t="str">
        <f>+IF(+COUNT(D94:N94)&gt;0,RANK(U94,$U$34:$U$95,0),"")</f>
        <v/>
      </c>
      <c r="W94" s="66" t="str">
        <f t="shared" si="18"/>
        <v/>
      </c>
    </row>
    <row r="95" spans="1:23">
      <c r="A95" s="60"/>
      <c r="B95" s="67"/>
      <c r="C95" s="68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5"/>
      <c r="Q95" s="64"/>
      <c r="R95" s="64"/>
      <c r="S95" s="64"/>
      <c r="T95" s="64"/>
      <c r="U95" s="64"/>
      <c r="V95" s="64"/>
      <c r="W95" s="66"/>
    </row>
    <row r="96" spans="1:23">
      <c r="A96" s="72">
        <f>COUNTIF($A$34:$A$95,"&gt;&lt;")</f>
        <v>61</v>
      </c>
      <c r="B96" s="72">
        <f>COUNTIF($B$34:$B$95,"&gt;&lt;")</f>
        <v>61</v>
      </c>
      <c r="C96" s="72">
        <f>COUNTIF($C$34:$C$95,"&gt;&lt;")</f>
        <v>61</v>
      </c>
      <c r="D96" s="72">
        <f>COUNTIF(D$34:D$95,"=0")+COUNTIF(D$34:D$95,"&gt;0")</f>
        <v>37</v>
      </c>
      <c r="E96" s="72">
        <f>COUNTIF(E$34:E$95,"=0")+COUNTIF(E$34:E$95,"&gt;0")</f>
        <v>42</v>
      </c>
      <c r="F96" s="72">
        <f>COUNTIF(F$34:F$95,"=0")+COUNTIF(F$34:F$95,"&gt;0")</f>
        <v>39</v>
      </c>
      <c r="G96" s="72">
        <f>COUNTIF(G$34:G$95,"=0")+COUNTIF(G$34:G$95,"&gt;0")</f>
        <v>43</v>
      </c>
      <c r="H96" s="72">
        <f>COUNTIF(H$34:H$95,"=0")+COUNTIF(H$34:H$95,"&gt;0")</f>
        <v>37</v>
      </c>
      <c r="I96" s="72">
        <f>COUNTIF(I$34:I$95,"=0")+COUNTIF(I$34:I$95,"&gt;0")</f>
        <v>40</v>
      </c>
      <c r="J96" s="72">
        <f>COUNTIF(J$34:J$95,"=0")+COUNTIF(J$34:J$95,"&gt;0")</f>
        <v>33</v>
      </c>
      <c r="K96" s="72">
        <f>COUNTIF(K$34:K$95,"=0")+COUNTIF(K$34:K$95,"&gt;0")</f>
        <v>41</v>
      </c>
      <c r="L96" s="72">
        <f>COUNTIF(L$34:L$95,"=0")+COUNTIF(L$34:L$95,"&gt;0")</f>
        <v>32</v>
      </c>
      <c r="M96" s="72">
        <f>COUNTIF(M$34:M$95,"=0")+COUNTIF(M$34:M$95,"&gt;0")</f>
        <v>26</v>
      </c>
      <c r="N96" s="73">
        <f>COUNTIF(N$34:N$95,"=0")+COUNTIF(N$34:N$95,"&gt;0")</f>
        <v>26</v>
      </c>
      <c r="O96" s="64"/>
      <c r="P96" s="64"/>
      <c r="Q96" s="64"/>
      <c r="R96" s="64"/>
      <c r="S96" s="64"/>
      <c r="T96" s="64"/>
      <c r="U96" s="64"/>
      <c r="V96" s="64"/>
      <c r="W96" s="91"/>
    </row>
    <row r="97" spans="1:23">
      <c r="A97" s="74"/>
      <c r="B97" s="75"/>
      <c r="C97" s="76"/>
      <c r="D97" s="77">
        <f t="shared" ref="D97:N97" si="19">IF(D96&gt;0,D96/$A96,0)</f>
        <v>0.60655737704918034</v>
      </c>
      <c r="E97" s="77">
        <f t="shared" si="19"/>
        <v>0.68852459016393441</v>
      </c>
      <c r="F97" s="77">
        <f t="shared" si="19"/>
        <v>0.63934426229508201</v>
      </c>
      <c r="G97" s="77">
        <f t="shared" si="19"/>
        <v>0.70491803278688525</v>
      </c>
      <c r="H97" s="77">
        <f t="shared" si="19"/>
        <v>0.60655737704918034</v>
      </c>
      <c r="I97" s="77">
        <f t="shared" si="19"/>
        <v>0.65573770491803274</v>
      </c>
      <c r="J97" s="77">
        <f t="shared" si="19"/>
        <v>0.54098360655737709</v>
      </c>
      <c r="K97" s="77">
        <f t="shared" si="19"/>
        <v>0.67213114754098358</v>
      </c>
      <c r="L97" s="77">
        <f t="shared" si="19"/>
        <v>0.52459016393442626</v>
      </c>
      <c r="M97" s="77">
        <f t="shared" si="19"/>
        <v>0.42622950819672129</v>
      </c>
      <c r="N97" s="77">
        <f t="shared" si="19"/>
        <v>0.42622950819672129</v>
      </c>
      <c r="O97" s="64"/>
      <c r="P97" s="64"/>
      <c r="Q97" s="64"/>
      <c r="R97" s="64"/>
      <c r="S97" s="64"/>
      <c r="T97" s="64"/>
      <c r="U97" s="64"/>
      <c r="V97" s="64"/>
      <c r="W97" s="91"/>
    </row>
    <row r="98" spans="1:23">
      <c r="A98" s="92"/>
      <c r="B98" s="93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91"/>
    </row>
    <row r="99" spans="1:23">
      <c r="A99" s="94"/>
      <c r="B99" s="95"/>
      <c r="C99" s="9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4"/>
      <c r="O99" s="97"/>
      <c r="P99" s="97"/>
      <c r="Q99" s="97"/>
      <c r="R99" s="97"/>
      <c r="S99" s="97"/>
      <c r="T99" s="97"/>
      <c r="U99" s="97"/>
      <c r="V99" s="97"/>
      <c r="W99" s="91"/>
    </row>
    <row r="100" spans="1:23">
      <c r="A100" s="82" t="s">
        <v>82</v>
      </c>
      <c r="B100" s="83" t="s">
        <v>192</v>
      </c>
      <c r="C100" s="84" t="s">
        <v>13</v>
      </c>
      <c r="D100" s="84" t="s">
        <v>14</v>
      </c>
      <c r="E100" s="85"/>
      <c r="F100" s="85"/>
      <c r="G100" s="85"/>
      <c r="H100" s="85"/>
      <c r="I100" s="85"/>
      <c r="J100" s="85"/>
      <c r="K100" s="85"/>
      <c r="L100" s="85"/>
      <c r="M100" s="85"/>
      <c r="N100" s="86"/>
      <c r="O100" s="86"/>
      <c r="P100" s="86"/>
      <c r="Q100" s="86"/>
      <c r="R100" s="86"/>
      <c r="S100" s="86"/>
      <c r="T100" s="86"/>
      <c r="U100" s="86"/>
      <c r="V100" s="86"/>
      <c r="W100" s="91"/>
    </row>
    <row r="101" spans="1:23" ht="75.75">
      <c r="A101" s="52" t="s">
        <v>83</v>
      </c>
      <c r="B101" s="53" t="s">
        <v>16</v>
      </c>
      <c r="C101" s="54" t="s">
        <v>17</v>
      </c>
      <c r="D101" s="55" t="s">
        <v>18</v>
      </c>
      <c r="E101" s="55" t="s">
        <v>19</v>
      </c>
      <c r="F101" s="55" t="s">
        <v>20</v>
      </c>
      <c r="G101" s="55" t="s">
        <v>21</v>
      </c>
      <c r="H101" s="55" t="s">
        <v>22</v>
      </c>
      <c r="I101" s="55" t="s">
        <v>23</v>
      </c>
      <c r="J101" s="55" t="s">
        <v>24</v>
      </c>
      <c r="K101" s="56" t="s">
        <v>25</v>
      </c>
      <c r="L101" s="55" t="s">
        <v>26</v>
      </c>
      <c r="M101" s="55" t="s">
        <v>27</v>
      </c>
      <c r="N101" s="56" t="s">
        <v>21</v>
      </c>
      <c r="O101" s="57" t="s">
        <v>28</v>
      </c>
      <c r="P101" s="57" t="s">
        <v>29</v>
      </c>
      <c r="Q101" s="57" t="s">
        <v>30</v>
      </c>
      <c r="R101" s="57" t="s">
        <v>31</v>
      </c>
      <c r="S101" s="57" t="s">
        <v>32</v>
      </c>
      <c r="T101" s="57" t="s">
        <v>33</v>
      </c>
      <c r="U101" s="58" t="s">
        <v>34</v>
      </c>
      <c r="V101" s="57" t="s">
        <v>35</v>
      </c>
      <c r="W101" s="57" t="s">
        <v>36</v>
      </c>
    </row>
    <row r="102" spans="1:23">
      <c r="A102" s="60" t="s">
        <v>193</v>
      </c>
      <c r="B102" s="67" t="s">
        <v>116</v>
      </c>
      <c r="C102" s="62" t="s">
        <v>39</v>
      </c>
      <c r="D102" s="63">
        <v>13</v>
      </c>
      <c r="E102" s="63">
        <v>14</v>
      </c>
      <c r="F102" s="63">
        <v>8</v>
      </c>
      <c r="G102" s="63">
        <v>9</v>
      </c>
      <c r="H102" s="63">
        <v>7</v>
      </c>
      <c r="I102" s="63">
        <v>8</v>
      </c>
      <c r="J102" s="63"/>
      <c r="K102" s="63">
        <v>13</v>
      </c>
      <c r="L102" s="63">
        <v>19</v>
      </c>
      <c r="M102" s="63">
        <v>7</v>
      </c>
      <c r="N102" s="63">
        <v>12</v>
      </c>
      <c r="O102" s="98">
        <f t="shared" ref="O102:O159" si="20">SUM(D102:N102)</f>
        <v>110</v>
      </c>
      <c r="P102" s="65">
        <f t="shared" ref="P102:P159" si="21">COUNT(D102:N102)</f>
        <v>10</v>
      </c>
      <c r="Q102" s="64">
        <f t="shared" ref="Q102:Q159" si="22">IF(P102&lt;9,0,SMALL(D102:N102,1))</f>
        <v>7</v>
      </c>
      <c r="R102" s="64">
        <f t="shared" ref="R102:R159" si="23">IF(P102&lt;10,0,SMALL(D102:N102,2))</f>
        <v>7</v>
      </c>
      <c r="S102" s="64">
        <f t="shared" ref="S102:S159" si="24">IF(P102&lt;11,0,SMALL(D102:N102,3))</f>
        <v>0</v>
      </c>
      <c r="T102" s="64">
        <f t="shared" ref="T102:T159" si="25">IF(P102&lt;12,0,+SMALL(D102:N102,4))</f>
        <v>0</v>
      </c>
      <c r="U102" s="64">
        <f t="shared" ref="U102:U133" si="26">IF(EXCLUS=4,O102-Q102-R102-S102-T102,IF(EXCLUS=3,O102-Q102-R102-S102,IF(EXCLUS=2,O102-Q102-R102,IF(EXCLUS=1,O102-Q102))))</f>
        <v>96</v>
      </c>
      <c r="V102" s="99">
        <f>+IF(+COUNT(D102:N102)&gt;0,RANK(U102,$U$102:$U$160,0),"")</f>
        <v>1</v>
      </c>
      <c r="W102" s="66">
        <f t="shared" ref="W102:W133" si="27">IF(P102&gt;MAXCOMPET-1,1,"")</f>
        <v>1</v>
      </c>
    </row>
    <row r="103" spans="1:23">
      <c r="A103" s="60" t="s">
        <v>194</v>
      </c>
      <c r="B103" s="67" t="s">
        <v>195</v>
      </c>
      <c r="C103" s="62" t="s">
        <v>65</v>
      </c>
      <c r="D103" s="63">
        <v>14</v>
      </c>
      <c r="E103" s="63"/>
      <c r="F103" s="63">
        <v>8</v>
      </c>
      <c r="G103" s="63">
        <v>14</v>
      </c>
      <c r="H103" s="63">
        <v>8</v>
      </c>
      <c r="I103" s="63">
        <v>5</v>
      </c>
      <c r="J103" s="63">
        <v>4</v>
      </c>
      <c r="K103" s="63">
        <v>7</v>
      </c>
      <c r="L103" s="63">
        <v>18</v>
      </c>
      <c r="M103" s="63">
        <v>9</v>
      </c>
      <c r="N103" s="63">
        <v>11</v>
      </c>
      <c r="O103" s="98">
        <f t="shared" si="20"/>
        <v>98</v>
      </c>
      <c r="P103" s="65">
        <f t="shared" si="21"/>
        <v>10</v>
      </c>
      <c r="Q103" s="64">
        <f t="shared" si="22"/>
        <v>4</v>
      </c>
      <c r="R103" s="64">
        <f t="shared" si="23"/>
        <v>5</v>
      </c>
      <c r="S103" s="64">
        <f t="shared" si="24"/>
        <v>0</v>
      </c>
      <c r="T103" s="64">
        <f t="shared" si="25"/>
        <v>0</v>
      </c>
      <c r="U103" s="64">
        <f t="shared" si="26"/>
        <v>89</v>
      </c>
      <c r="V103" s="99">
        <f>+IF(+COUNT(D103:N103)&gt;0,RANK(U103,$U$102:$U$160,0),"")</f>
        <v>2</v>
      </c>
      <c r="W103" s="66">
        <f t="shared" si="27"/>
        <v>1</v>
      </c>
    </row>
    <row r="104" spans="1:23">
      <c r="A104" s="60" t="s">
        <v>43</v>
      </c>
      <c r="B104" s="67" t="s">
        <v>196</v>
      </c>
      <c r="C104" s="62" t="s">
        <v>45</v>
      </c>
      <c r="D104" s="63">
        <v>8</v>
      </c>
      <c r="E104" s="63">
        <v>6</v>
      </c>
      <c r="F104" s="63">
        <v>12</v>
      </c>
      <c r="G104" s="63">
        <v>14</v>
      </c>
      <c r="H104" s="63">
        <v>5</v>
      </c>
      <c r="I104" s="63">
        <v>8</v>
      </c>
      <c r="J104" s="63"/>
      <c r="K104" s="63">
        <v>12</v>
      </c>
      <c r="L104" s="63">
        <v>8</v>
      </c>
      <c r="M104" s="63">
        <v>15</v>
      </c>
      <c r="N104" s="63">
        <v>11</v>
      </c>
      <c r="O104" s="98">
        <f t="shared" si="20"/>
        <v>99</v>
      </c>
      <c r="P104" s="65">
        <f t="shared" si="21"/>
        <v>10</v>
      </c>
      <c r="Q104" s="64">
        <f t="shared" si="22"/>
        <v>5</v>
      </c>
      <c r="R104" s="64">
        <f t="shared" si="23"/>
        <v>6</v>
      </c>
      <c r="S104" s="64">
        <f t="shared" si="24"/>
        <v>0</v>
      </c>
      <c r="T104" s="64">
        <f t="shared" si="25"/>
        <v>0</v>
      </c>
      <c r="U104" s="64">
        <f t="shared" si="26"/>
        <v>88</v>
      </c>
      <c r="V104" s="99">
        <f>+IF(+COUNT(D104:N104)&gt;0,RANK(U104,$U$102:$U$160,0),"")</f>
        <v>3</v>
      </c>
      <c r="W104" s="66">
        <f t="shared" si="27"/>
        <v>1</v>
      </c>
    </row>
    <row r="105" spans="1:23">
      <c r="A105" s="60" t="s">
        <v>197</v>
      </c>
      <c r="B105" s="67" t="s">
        <v>109</v>
      </c>
      <c r="C105" s="62" t="s">
        <v>107</v>
      </c>
      <c r="D105" s="63">
        <v>10</v>
      </c>
      <c r="E105" s="63">
        <v>12</v>
      </c>
      <c r="F105" s="63">
        <v>5</v>
      </c>
      <c r="G105" s="63">
        <v>10</v>
      </c>
      <c r="H105" s="63">
        <v>8</v>
      </c>
      <c r="I105" s="63">
        <v>5</v>
      </c>
      <c r="J105" s="63">
        <v>13</v>
      </c>
      <c r="K105" s="63">
        <v>5</v>
      </c>
      <c r="L105" s="63">
        <v>11</v>
      </c>
      <c r="M105" s="63">
        <v>11</v>
      </c>
      <c r="N105" s="63">
        <v>12</v>
      </c>
      <c r="O105" s="98">
        <f t="shared" si="20"/>
        <v>102</v>
      </c>
      <c r="P105" s="65">
        <f t="shared" si="21"/>
        <v>11</v>
      </c>
      <c r="Q105" s="64">
        <f t="shared" si="22"/>
        <v>5</v>
      </c>
      <c r="R105" s="64">
        <f t="shared" si="23"/>
        <v>5</v>
      </c>
      <c r="S105" s="64">
        <f t="shared" si="24"/>
        <v>5</v>
      </c>
      <c r="T105" s="64">
        <f t="shared" si="25"/>
        <v>0</v>
      </c>
      <c r="U105" s="64">
        <f t="shared" si="26"/>
        <v>87</v>
      </c>
      <c r="V105" s="99">
        <f>+IF(+COUNT(D105:N105)&gt;0,RANK(U105,$U$102:$U$160,0),"")</f>
        <v>4</v>
      </c>
      <c r="W105" s="66">
        <f t="shared" si="27"/>
        <v>1</v>
      </c>
    </row>
    <row r="106" spans="1:23">
      <c r="A106" s="60" t="s">
        <v>198</v>
      </c>
      <c r="B106" s="67" t="s">
        <v>199</v>
      </c>
      <c r="C106" s="62" t="s">
        <v>94</v>
      </c>
      <c r="D106" s="63">
        <v>10</v>
      </c>
      <c r="E106" s="63">
        <v>15</v>
      </c>
      <c r="F106" s="63">
        <v>7</v>
      </c>
      <c r="G106" s="63">
        <v>13</v>
      </c>
      <c r="H106" s="63">
        <v>7</v>
      </c>
      <c r="I106" s="63">
        <v>10</v>
      </c>
      <c r="J106" s="63"/>
      <c r="K106" s="63">
        <v>12</v>
      </c>
      <c r="L106" s="63">
        <v>12</v>
      </c>
      <c r="M106" s="63"/>
      <c r="N106" s="63">
        <v>8</v>
      </c>
      <c r="O106" s="98">
        <f t="shared" si="20"/>
        <v>94</v>
      </c>
      <c r="P106" s="65">
        <f t="shared" si="21"/>
        <v>9</v>
      </c>
      <c r="Q106" s="64">
        <f t="shared" si="22"/>
        <v>7</v>
      </c>
      <c r="R106" s="64">
        <f t="shared" si="23"/>
        <v>0</v>
      </c>
      <c r="S106" s="64">
        <f t="shared" si="24"/>
        <v>0</v>
      </c>
      <c r="T106" s="64">
        <f t="shared" si="25"/>
        <v>0</v>
      </c>
      <c r="U106" s="64">
        <f t="shared" si="26"/>
        <v>87</v>
      </c>
      <c r="V106" s="99">
        <f>+IF(+COUNT(D106:N106)&gt;0,RANK(U106,$U$102:$U$160,0),"")</f>
        <v>4</v>
      </c>
      <c r="W106" s="66">
        <f t="shared" si="27"/>
        <v>1</v>
      </c>
    </row>
    <row r="107" spans="1:23">
      <c r="A107" s="60" t="s">
        <v>200</v>
      </c>
      <c r="B107" s="67" t="s">
        <v>201</v>
      </c>
      <c r="C107" s="62" t="s">
        <v>45</v>
      </c>
      <c r="D107" s="63">
        <v>7</v>
      </c>
      <c r="E107" s="63">
        <v>15</v>
      </c>
      <c r="F107" s="63">
        <v>9</v>
      </c>
      <c r="G107" s="63">
        <v>11</v>
      </c>
      <c r="H107" s="63">
        <v>3</v>
      </c>
      <c r="I107" s="63"/>
      <c r="J107" s="63">
        <v>9</v>
      </c>
      <c r="K107" s="63">
        <v>10</v>
      </c>
      <c r="L107" s="63">
        <v>12</v>
      </c>
      <c r="M107" s="63">
        <v>6</v>
      </c>
      <c r="N107" s="63">
        <v>12</v>
      </c>
      <c r="O107" s="98">
        <f t="shared" si="20"/>
        <v>94</v>
      </c>
      <c r="P107" s="65">
        <f t="shared" si="21"/>
        <v>10</v>
      </c>
      <c r="Q107" s="64">
        <f t="shared" si="22"/>
        <v>3</v>
      </c>
      <c r="R107" s="64">
        <f t="shared" si="23"/>
        <v>6</v>
      </c>
      <c r="S107" s="64">
        <f t="shared" si="24"/>
        <v>0</v>
      </c>
      <c r="T107" s="64">
        <f t="shared" si="25"/>
        <v>0</v>
      </c>
      <c r="U107" s="64">
        <f t="shared" si="26"/>
        <v>85</v>
      </c>
      <c r="V107" s="99">
        <f>+IF(+COUNT(D107:N107)&gt;0,RANK(U107,$U$102:$U$160,0),"")</f>
        <v>6</v>
      </c>
      <c r="W107" s="66">
        <f t="shared" si="27"/>
        <v>1</v>
      </c>
    </row>
    <row r="108" spans="1:23">
      <c r="A108" s="60" t="s">
        <v>202</v>
      </c>
      <c r="B108" s="67" t="s">
        <v>109</v>
      </c>
      <c r="C108" s="62" t="s">
        <v>39</v>
      </c>
      <c r="D108" s="63">
        <v>10</v>
      </c>
      <c r="E108" s="63">
        <v>12</v>
      </c>
      <c r="F108" s="63">
        <v>8</v>
      </c>
      <c r="G108" s="63">
        <v>7</v>
      </c>
      <c r="H108" s="63">
        <v>5</v>
      </c>
      <c r="I108" s="63">
        <v>7</v>
      </c>
      <c r="J108" s="63">
        <v>6</v>
      </c>
      <c r="K108" s="63">
        <v>13</v>
      </c>
      <c r="L108" s="63">
        <v>10</v>
      </c>
      <c r="M108" s="63">
        <v>11</v>
      </c>
      <c r="N108" s="63">
        <v>13</v>
      </c>
      <c r="O108" s="98">
        <f t="shared" si="20"/>
        <v>102</v>
      </c>
      <c r="P108" s="65">
        <f t="shared" si="21"/>
        <v>11</v>
      </c>
      <c r="Q108" s="64">
        <f t="shared" si="22"/>
        <v>5</v>
      </c>
      <c r="R108" s="64">
        <f t="shared" si="23"/>
        <v>6</v>
      </c>
      <c r="S108" s="64">
        <f t="shared" si="24"/>
        <v>7</v>
      </c>
      <c r="T108" s="64">
        <f t="shared" si="25"/>
        <v>0</v>
      </c>
      <c r="U108" s="64">
        <f t="shared" si="26"/>
        <v>84</v>
      </c>
      <c r="V108" s="99">
        <f>+IF(+COUNT(D108:N108)&gt;0,RANK(U108,$U$102:$U$160,0),"")</f>
        <v>7</v>
      </c>
      <c r="W108" s="66">
        <f t="shared" si="27"/>
        <v>1</v>
      </c>
    </row>
    <row r="109" spans="1:23">
      <c r="A109" s="60" t="s">
        <v>203</v>
      </c>
      <c r="B109" s="67" t="s">
        <v>204</v>
      </c>
      <c r="C109" s="62" t="s">
        <v>42</v>
      </c>
      <c r="D109" s="63">
        <v>7</v>
      </c>
      <c r="E109" s="63">
        <v>10</v>
      </c>
      <c r="F109" s="63">
        <v>8</v>
      </c>
      <c r="G109" s="63">
        <v>6</v>
      </c>
      <c r="H109" s="63">
        <v>11</v>
      </c>
      <c r="I109" s="63">
        <v>8</v>
      </c>
      <c r="J109" s="63">
        <v>15</v>
      </c>
      <c r="K109" s="63">
        <v>8</v>
      </c>
      <c r="L109" s="63">
        <v>12</v>
      </c>
      <c r="M109" s="63">
        <v>7</v>
      </c>
      <c r="N109" s="63">
        <v>9</v>
      </c>
      <c r="O109" s="98">
        <f t="shared" si="20"/>
        <v>101</v>
      </c>
      <c r="P109" s="65">
        <f t="shared" si="21"/>
        <v>11</v>
      </c>
      <c r="Q109" s="64">
        <f t="shared" si="22"/>
        <v>6</v>
      </c>
      <c r="R109" s="64">
        <f t="shared" si="23"/>
        <v>7</v>
      </c>
      <c r="S109" s="64">
        <f t="shared" si="24"/>
        <v>7</v>
      </c>
      <c r="T109" s="64">
        <f t="shared" si="25"/>
        <v>0</v>
      </c>
      <c r="U109" s="64">
        <f t="shared" si="26"/>
        <v>81</v>
      </c>
      <c r="V109" s="99">
        <f>+IF(+COUNT(D109:N109)&gt;0,RANK(U109,$U$102:$U$160,0),"")</f>
        <v>8</v>
      </c>
      <c r="W109" s="66">
        <f t="shared" si="27"/>
        <v>1</v>
      </c>
    </row>
    <row r="110" spans="1:23">
      <c r="A110" s="60" t="s">
        <v>205</v>
      </c>
      <c r="B110" s="67" t="s">
        <v>150</v>
      </c>
      <c r="C110" s="62" t="s">
        <v>45</v>
      </c>
      <c r="D110" s="63">
        <v>9</v>
      </c>
      <c r="E110" s="63">
        <v>8</v>
      </c>
      <c r="F110" s="63">
        <v>10</v>
      </c>
      <c r="G110" s="63">
        <v>10</v>
      </c>
      <c r="H110" s="63">
        <v>4</v>
      </c>
      <c r="I110" s="63">
        <v>13</v>
      </c>
      <c r="J110" s="63">
        <v>13</v>
      </c>
      <c r="K110" s="63">
        <v>2</v>
      </c>
      <c r="L110" s="63">
        <v>4</v>
      </c>
      <c r="M110" s="63">
        <v>5</v>
      </c>
      <c r="N110" s="63">
        <v>11</v>
      </c>
      <c r="O110" s="98">
        <f t="shared" si="20"/>
        <v>89</v>
      </c>
      <c r="P110" s="65">
        <f t="shared" si="21"/>
        <v>11</v>
      </c>
      <c r="Q110" s="64">
        <f t="shared" si="22"/>
        <v>2</v>
      </c>
      <c r="R110" s="64">
        <f t="shared" si="23"/>
        <v>4</v>
      </c>
      <c r="S110" s="64">
        <f t="shared" si="24"/>
        <v>4</v>
      </c>
      <c r="T110" s="64">
        <f t="shared" si="25"/>
        <v>0</v>
      </c>
      <c r="U110" s="64">
        <f t="shared" si="26"/>
        <v>79</v>
      </c>
      <c r="V110" s="99">
        <f>+IF(+COUNT(D110:N110)&gt;0,RANK(U110,$U$102:$U$160,0),"")</f>
        <v>9</v>
      </c>
      <c r="W110" s="66">
        <f t="shared" si="27"/>
        <v>1</v>
      </c>
    </row>
    <row r="111" spans="1:23">
      <c r="A111" s="60" t="s">
        <v>54</v>
      </c>
      <c r="B111" s="67" t="s">
        <v>206</v>
      </c>
      <c r="C111" s="62" t="s">
        <v>56</v>
      </c>
      <c r="D111" s="63">
        <v>7</v>
      </c>
      <c r="E111" s="63">
        <v>6</v>
      </c>
      <c r="F111" s="63">
        <v>12</v>
      </c>
      <c r="G111" s="63">
        <v>11</v>
      </c>
      <c r="H111" s="63">
        <v>8</v>
      </c>
      <c r="I111" s="63">
        <v>11</v>
      </c>
      <c r="J111" s="63">
        <v>7</v>
      </c>
      <c r="K111" s="63">
        <v>9</v>
      </c>
      <c r="L111" s="63">
        <v>11</v>
      </c>
      <c r="M111" s="63">
        <v>5</v>
      </c>
      <c r="N111" s="63">
        <v>8</v>
      </c>
      <c r="O111" s="98">
        <f t="shared" si="20"/>
        <v>95</v>
      </c>
      <c r="P111" s="65">
        <f t="shared" si="21"/>
        <v>11</v>
      </c>
      <c r="Q111" s="64">
        <f t="shared" si="22"/>
        <v>5</v>
      </c>
      <c r="R111" s="64">
        <f t="shared" si="23"/>
        <v>6</v>
      </c>
      <c r="S111" s="64">
        <f t="shared" si="24"/>
        <v>7</v>
      </c>
      <c r="T111" s="64">
        <f t="shared" si="25"/>
        <v>0</v>
      </c>
      <c r="U111" s="64">
        <f t="shared" si="26"/>
        <v>77</v>
      </c>
      <c r="V111" s="99">
        <f>+IF(+COUNT(D111:N111)&gt;0,RANK(U111,$U$102:$U$160,0),"")</f>
        <v>10</v>
      </c>
      <c r="W111" s="66">
        <f t="shared" si="27"/>
        <v>1</v>
      </c>
    </row>
    <row r="112" spans="1:23">
      <c r="A112" s="60" t="s">
        <v>207</v>
      </c>
      <c r="B112" s="67" t="s">
        <v>208</v>
      </c>
      <c r="C112" s="62" t="s">
        <v>170</v>
      </c>
      <c r="D112" s="63">
        <v>14</v>
      </c>
      <c r="E112" s="63">
        <v>7</v>
      </c>
      <c r="F112" s="63">
        <v>11</v>
      </c>
      <c r="G112" s="63">
        <v>10</v>
      </c>
      <c r="H112" s="63">
        <v>6</v>
      </c>
      <c r="I112" s="63"/>
      <c r="J112" s="63">
        <v>9</v>
      </c>
      <c r="K112" s="63">
        <v>8</v>
      </c>
      <c r="L112" s="63"/>
      <c r="M112" s="63">
        <v>7</v>
      </c>
      <c r="N112" s="63">
        <v>11</v>
      </c>
      <c r="O112" s="98">
        <f t="shared" si="20"/>
        <v>83</v>
      </c>
      <c r="P112" s="65">
        <f t="shared" si="21"/>
        <v>9</v>
      </c>
      <c r="Q112" s="64">
        <f t="shared" si="22"/>
        <v>6</v>
      </c>
      <c r="R112" s="64">
        <f t="shared" si="23"/>
        <v>0</v>
      </c>
      <c r="S112" s="64">
        <f t="shared" si="24"/>
        <v>0</v>
      </c>
      <c r="T112" s="64">
        <f t="shared" si="25"/>
        <v>0</v>
      </c>
      <c r="U112" s="64">
        <f t="shared" si="26"/>
        <v>77</v>
      </c>
      <c r="V112" s="99">
        <f>+IF(+COUNT(D112:N112)&gt;0,RANK(U112,$U$102:$U$160,0),"")</f>
        <v>10</v>
      </c>
      <c r="W112" s="66">
        <f t="shared" si="27"/>
        <v>1</v>
      </c>
    </row>
    <row r="113" spans="1:23">
      <c r="A113" s="60" t="s">
        <v>209</v>
      </c>
      <c r="B113" s="67" t="s">
        <v>208</v>
      </c>
      <c r="C113" s="62" t="s">
        <v>114</v>
      </c>
      <c r="D113" s="63">
        <v>5</v>
      </c>
      <c r="E113" s="63">
        <v>8</v>
      </c>
      <c r="F113" s="63">
        <v>6</v>
      </c>
      <c r="G113" s="63">
        <v>6</v>
      </c>
      <c r="H113" s="63">
        <v>7</v>
      </c>
      <c r="I113" s="63">
        <v>13</v>
      </c>
      <c r="J113" s="63">
        <v>10</v>
      </c>
      <c r="K113" s="63">
        <v>15</v>
      </c>
      <c r="L113" s="63">
        <v>10</v>
      </c>
      <c r="M113" s="63"/>
      <c r="N113" s="63"/>
      <c r="O113" s="98">
        <f t="shared" si="20"/>
        <v>80</v>
      </c>
      <c r="P113" s="65">
        <f t="shared" si="21"/>
        <v>9</v>
      </c>
      <c r="Q113" s="64">
        <f t="shared" si="22"/>
        <v>5</v>
      </c>
      <c r="R113" s="64">
        <f t="shared" si="23"/>
        <v>0</v>
      </c>
      <c r="S113" s="64">
        <f t="shared" si="24"/>
        <v>0</v>
      </c>
      <c r="T113" s="64">
        <f t="shared" si="25"/>
        <v>0</v>
      </c>
      <c r="U113" s="64">
        <f t="shared" si="26"/>
        <v>75</v>
      </c>
      <c r="V113" s="99">
        <f>+IF(+COUNT(D113:N113)&gt;0,RANK(U113,$U$102:$U$160,0),"")</f>
        <v>12</v>
      </c>
      <c r="W113" s="66">
        <f t="shared" si="27"/>
        <v>1</v>
      </c>
    </row>
    <row r="114" spans="1:23">
      <c r="A114" s="60" t="s">
        <v>210</v>
      </c>
      <c r="B114" s="67" t="s">
        <v>125</v>
      </c>
      <c r="C114" s="62" t="s">
        <v>39</v>
      </c>
      <c r="D114" s="63">
        <v>9</v>
      </c>
      <c r="E114" s="63"/>
      <c r="F114" s="63">
        <v>3</v>
      </c>
      <c r="G114" s="63">
        <v>10</v>
      </c>
      <c r="H114" s="63">
        <v>7</v>
      </c>
      <c r="I114" s="63">
        <v>10</v>
      </c>
      <c r="J114" s="63">
        <v>10</v>
      </c>
      <c r="K114" s="63">
        <v>8</v>
      </c>
      <c r="L114" s="63">
        <v>0</v>
      </c>
      <c r="M114" s="63">
        <v>9</v>
      </c>
      <c r="N114" s="63">
        <v>7</v>
      </c>
      <c r="O114" s="98">
        <f t="shared" si="20"/>
        <v>73</v>
      </c>
      <c r="P114" s="65">
        <f t="shared" si="21"/>
        <v>10</v>
      </c>
      <c r="Q114" s="64">
        <f t="shared" si="22"/>
        <v>0</v>
      </c>
      <c r="R114" s="64">
        <f t="shared" si="23"/>
        <v>3</v>
      </c>
      <c r="S114" s="64">
        <f t="shared" si="24"/>
        <v>0</v>
      </c>
      <c r="T114" s="64">
        <f t="shared" si="25"/>
        <v>0</v>
      </c>
      <c r="U114" s="64">
        <f t="shared" si="26"/>
        <v>70</v>
      </c>
      <c r="V114" s="99">
        <f>+IF(+COUNT(D114:N114)&gt;0,RANK(U114,$U$102:$U$160,0),"")</f>
        <v>13</v>
      </c>
      <c r="W114" s="66">
        <f t="shared" si="27"/>
        <v>1</v>
      </c>
    </row>
    <row r="115" spans="1:23">
      <c r="A115" s="60" t="s">
        <v>211</v>
      </c>
      <c r="B115" s="67" t="s">
        <v>212</v>
      </c>
      <c r="C115" s="62" t="s">
        <v>107</v>
      </c>
      <c r="D115" s="63">
        <v>4</v>
      </c>
      <c r="E115" s="63">
        <v>8</v>
      </c>
      <c r="F115" s="63">
        <v>9</v>
      </c>
      <c r="G115" s="63">
        <v>10</v>
      </c>
      <c r="H115" s="63">
        <v>6</v>
      </c>
      <c r="I115" s="63">
        <v>8</v>
      </c>
      <c r="J115" s="63">
        <v>9</v>
      </c>
      <c r="K115" s="63"/>
      <c r="L115" s="63"/>
      <c r="M115" s="63"/>
      <c r="N115" s="63">
        <v>13</v>
      </c>
      <c r="O115" s="98">
        <f t="shared" si="20"/>
        <v>67</v>
      </c>
      <c r="P115" s="65">
        <f t="shared" si="21"/>
        <v>8</v>
      </c>
      <c r="Q115" s="64">
        <f t="shared" si="22"/>
        <v>0</v>
      </c>
      <c r="R115" s="64">
        <f t="shared" si="23"/>
        <v>0</v>
      </c>
      <c r="S115" s="64">
        <f t="shared" si="24"/>
        <v>0</v>
      </c>
      <c r="T115" s="64">
        <f t="shared" si="25"/>
        <v>0</v>
      </c>
      <c r="U115" s="64">
        <f t="shared" si="26"/>
        <v>67</v>
      </c>
      <c r="V115" s="99">
        <f>+IF(+COUNT(D115:N115)&gt;0,RANK(U115,$U$102:$U$160,0),"")</f>
        <v>14</v>
      </c>
      <c r="W115" s="66">
        <f t="shared" si="27"/>
        <v>1</v>
      </c>
    </row>
    <row r="116" spans="1:23">
      <c r="A116" s="60" t="s">
        <v>213</v>
      </c>
      <c r="B116" s="67" t="s">
        <v>134</v>
      </c>
      <c r="C116" s="62" t="s">
        <v>45</v>
      </c>
      <c r="D116" s="63">
        <v>8</v>
      </c>
      <c r="E116" s="63">
        <v>8</v>
      </c>
      <c r="F116" s="63">
        <v>8</v>
      </c>
      <c r="G116" s="63">
        <v>9</v>
      </c>
      <c r="H116" s="63">
        <v>5</v>
      </c>
      <c r="I116" s="63">
        <v>10</v>
      </c>
      <c r="J116" s="63">
        <v>3</v>
      </c>
      <c r="K116" s="63">
        <v>7</v>
      </c>
      <c r="L116" s="63">
        <v>3</v>
      </c>
      <c r="M116" s="63">
        <v>5</v>
      </c>
      <c r="N116" s="63">
        <v>9</v>
      </c>
      <c r="O116" s="98">
        <f t="shared" si="20"/>
        <v>75</v>
      </c>
      <c r="P116" s="65">
        <f t="shared" si="21"/>
        <v>11</v>
      </c>
      <c r="Q116" s="64">
        <f t="shared" si="22"/>
        <v>3</v>
      </c>
      <c r="R116" s="64">
        <f t="shared" si="23"/>
        <v>3</v>
      </c>
      <c r="S116" s="64">
        <f t="shared" si="24"/>
        <v>5</v>
      </c>
      <c r="T116" s="64">
        <f t="shared" si="25"/>
        <v>0</v>
      </c>
      <c r="U116" s="64">
        <f t="shared" si="26"/>
        <v>64</v>
      </c>
      <c r="V116" s="99">
        <f>+IF(+COUNT(D116:N116)&gt;0,RANK(U116,$U$102:$U$160,0),"")</f>
        <v>15</v>
      </c>
      <c r="W116" s="66">
        <f t="shared" si="27"/>
        <v>1</v>
      </c>
    </row>
    <row r="117" spans="1:23">
      <c r="A117" s="60" t="s">
        <v>214</v>
      </c>
      <c r="B117" s="67" t="s">
        <v>208</v>
      </c>
      <c r="C117" s="62" t="s">
        <v>56</v>
      </c>
      <c r="D117" s="63">
        <v>9</v>
      </c>
      <c r="E117" s="63">
        <v>7</v>
      </c>
      <c r="F117" s="63">
        <v>5</v>
      </c>
      <c r="G117" s="63">
        <v>8</v>
      </c>
      <c r="H117" s="63">
        <v>4</v>
      </c>
      <c r="I117" s="63">
        <v>10</v>
      </c>
      <c r="J117" s="63">
        <v>4</v>
      </c>
      <c r="K117" s="63"/>
      <c r="L117" s="63">
        <v>6</v>
      </c>
      <c r="M117" s="63">
        <v>5</v>
      </c>
      <c r="N117" s="63">
        <v>13</v>
      </c>
      <c r="O117" s="98">
        <f t="shared" si="20"/>
        <v>71</v>
      </c>
      <c r="P117" s="65">
        <f t="shared" si="21"/>
        <v>10</v>
      </c>
      <c r="Q117" s="64">
        <f t="shared" si="22"/>
        <v>4</v>
      </c>
      <c r="R117" s="64">
        <f t="shared" si="23"/>
        <v>4</v>
      </c>
      <c r="S117" s="64">
        <f t="shared" si="24"/>
        <v>0</v>
      </c>
      <c r="T117" s="64">
        <f t="shared" si="25"/>
        <v>0</v>
      </c>
      <c r="U117" s="64">
        <f t="shared" si="26"/>
        <v>63</v>
      </c>
      <c r="V117" s="99">
        <f>+IF(+COUNT(D117:N117)&gt;0,RANK(U117,$U$102:$U$160,0),"")</f>
        <v>16</v>
      </c>
      <c r="W117" s="66">
        <f t="shared" si="27"/>
        <v>1</v>
      </c>
    </row>
    <row r="118" spans="1:23">
      <c r="A118" s="88" t="s">
        <v>215</v>
      </c>
      <c r="B118" s="67" t="s">
        <v>109</v>
      </c>
      <c r="C118" s="62" t="s">
        <v>76</v>
      </c>
      <c r="D118" s="63"/>
      <c r="E118" s="63">
        <v>10</v>
      </c>
      <c r="F118" s="63">
        <v>9</v>
      </c>
      <c r="G118" s="63">
        <v>9</v>
      </c>
      <c r="H118" s="63">
        <v>3</v>
      </c>
      <c r="I118" s="63"/>
      <c r="J118" s="63">
        <v>6</v>
      </c>
      <c r="K118" s="63">
        <v>9</v>
      </c>
      <c r="L118" s="63">
        <v>8</v>
      </c>
      <c r="M118" s="63"/>
      <c r="N118" s="63">
        <v>9</v>
      </c>
      <c r="O118" s="98">
        <f t="shared" si="20"/>
        <v>63</v>
      </c>
      <c r="P118" s="65">
        <f t="shared" si="21"/>
        <v>8</v>
      </c>
      <c r="Q118" s="64">
        <f t="shared" si="22"/>
        <v>0</v>
      </c>
      <c r="R118" s="64">
        <f t="shared" si="23"/>
        <v>0</v>
      </c>
      <c r="S118" s="64">
        <f t="shared" si="24"/>
        <v>0</v>
      </c>
      <c r="T118" s="64">
        <f t="shared" si="25"/>
        <v>0</v>
      </c>
      <c r="U118" s="64">
        <f t="shared" si="26"/>
        <v>63</v>
      </c>
      <c r="V118" s="99">
        <f>+IF(+COUNT(D118:N118)&gt;0,RANK(U118,$U$102:$U$160,0),"")</f>
        <v>16</v>
      </c>
      <c r="W118" s="66">
        <f t="shared" si="27"/>
        <v>1</v>
      </c>
    </row>
    <row r="119" spans="1:23">
      <c r="A119" s="88" t="s">
        <v>216</v>
      </c>
      <c r="B119" s="89" t="s">
        <v>217</v>
      </c>
      <c r="C119" s="90" t="s">
        <v>177</v>
      </c>
      <c r="D119" s="63">
        <v>4</v>
      </c>
      <c r="E119" s="63">
        <v>11</v>
      </c>
      <c r="F119" s="63">
        <v>7</v>
      </c>
      <c r="G119" s="63">
        <v>7</v>
      </c>
      <c r="H119" s="63">
        <v>6</v>
      </c>
      <c r="I119" s="63">
        <v>6</v>
      </c>
      <c r="J119" s="63"/>
      <c r="K119" s="63">
        <v>5</v>
      </c>
      <c r="L119" s="63">
        <v>6</v>
      </c>
      <c r="M119" s="63"/>
      <c r="N119" s="63">
        <v>10</v>
      </c>
      <c r="O119" s="98">
        <f t="shared" si="20"/>
        <v>62</v>
      </c>
      <c r="P119" s="65">
        <f t="shared" si="21"/>
        <v>9</v>
      </c>
      <c r="Q119" s="64">
        <f t="shared" si="22"/>
        <v>4</v>
      </c>
      <c r="R119" s="64">
        <f t="shared" si="23"/>
        <v>0</v>
      </c>
      <c r="S119" s="64">
        <f t="shared" si="24"/>
        <v>0</v>
      </c>
      <c r="T119" s="64">
        <f t="shared" si="25"/>
        <v>0</v>
      </c>
      <c r="U119" s="64">
        <f t="shared" si="26"/>
        <v>58</v>
      </c>
      <c r="V119" s="99">
        <f>+IF(+COUNT(D119:N119)&gt;0,RANK(U119,$U$102:$U$160,0),"")</f>
        <v>18</v>
      </c>
      <c r="W119" s="66">
        <f t="shared" si="27"/>
        <v>1</v>
      </c>
    </row>
    <row r="120" spans="1:23">
      <c r="A120" s="60" t="s">
        <v>218</v>
      </c>
      <c r="B120" s="67" t="s">
        <v>219</v>
      </c>
      <c r="C120" s="62" t="s">
        <v>68</v>
      </c>
      <c r="D120" s="63">
        <v>5</v>
      </c>
      <c r="E120" s="63"/>
      <c r="F120" s="63">
        <v>0</v>
      </c>
      <c r="G120" s="63">
        <v>11</v>
      </c>
      <c r="H120" s="63">
        <v>8</v>
      </c>
      <c r="I120" s="63">
        <v>11</v>
      </c>
      <c r="J120" s="63">
        <v>5</v>
      </c>
      <c r="K120" s="63">
        <v>7</v>
      </c>
      <c r="L120" s="63">
        <v>11</v>
      </c>
      <c r="M120" s="63"/>
      <c r="N120" s="63"/>
      <c r="O120" s="98">
        <f t="shared" si="20"/>
        <v>58</v>
      </c>
      <c r="P120" s="65">
        <f t="shared" si="21"/>
        <v>8</v>
      </c>
      <c r="Q120" s="64">
        <f t="shared" si="22"/>
        <v>0</v>
      </c>
      <c r="R120" s="64">
        <f t="shared" si="23"/>
        <v>0</v>
      </c>
      <c r="S120" s="64">
        <f t="shared" si="24"/>
        <v>0</v>
      </c>
      <c r="T120" s="64">
        <f t="shared" si="25"/>
        <v>0</v>
      </c>
      <c r="U120" s="64">
        <f t="shared" si="26"/>
        <v>58</v>
      </c>
      <c r="V120" s="99">
        <f>+IF(+COUNT(D120:N120)&gt;0,RANK(U120,$U$102:$U$160,0),"")</f>
        <v>18</v>
      </c>
      <c r="W120" s="66">
        <f t="shared" si="27"/>
        <v>1</v>
      </c>
    </row>
    <row r="121" spans="1:23">
      <c r="A121" s="60" t="s">
        <v>220</v>
      </c>
      <c r="B121" s="67" t="s">
        <v>89</v>
      </c>
      <c r="C121" s="62" t="s">
        <v>65</v>
      </c>
      <c r="D121" s="63"/>
      <c r="E121" s="63">
        <v>14</v>
      </c>
      <c r="F121" s="63">
        <v>5</v>
      </c>
      <c r="G121" s="63"/>
      <c r="H121" s="63">
        <v>8</v>
      </c>
      <c r="I121" s="63">
        <v>9</v>
      </c>
      <c r="J121" s="63"/>
      <c r="K121" s="63">
        <v>14</v>
      </c>
      <c r="L121" s="63">
        <v>8</v>
      </c>
      <c r="M121" s="63"/>
      <c r="N121" s="63"/>
      <c r="O121" s="98">
        <f t="shared" si="20"/>
        <v>58</v>
      </c>
      <c r="P121" s="65">
        <f t="shared" si="21"/>
        <v>6</v>
      </c>
      <c r="Q121" s="64">
        <f t="shared" si="22"/>
        <v>0</v>
      </c>
      <c r="R121" s="64">
        <f t="shared" si="23"/>
        <v>0</v>
      </c>
      <c r="S121" s="64">
        <f t="shared" si="24"/>
        <v>0</v>
      </c>
      <c r="T121" s="64">
        <f t="shared" si="25"/>
        <v>0</v>
      </c>
      <c r="U121" s="64">
        <f t="shared" si="26"/>
        <v>58</v>
      </c>
      <c r="V121" s="99">
        <f>+IF(+COUNT(D121:N121)&gt;0,RANK(U121,$U$102:$U$160,0),"")</f>
        <v>18</v>
      </c>
      <c r="W121" s="66" t="str">
        <f t="shared" si="27"/>
        <v/>
      </c>
    </row>
    <row r="122" spans="1:23">
      <c r="A122" s="60" t="s">
        <v>221</v>
      </c>
      <c r="B122" s="67" t="s">
        <v>222</v>
      </c>
      <c r="C122" s="62" t="s">
        <v>114</v>
      </c>
      <c r="D122" s="63"/>
      <c r="E122" s="63">
        <v>10</v>
      </c>
      <c r="F122" s="63">
        <v>11</v>
      </c>
      <c r="G122" s="63">
        <v>8</v>
      </c>
      <c r="H122" s="63">
        <v>7</v>
      </c>
      <c r="I122" s="63"/>
      <c r="J122" s="63">
        <v>7</v>
      </c>
      <c r="K122" s="63"/>
      <c r="L122" s="63"/>
      <c r="M122" s="63"/>
      <c r="N122" s="63">
        <v>10</v>
      </c>
      <c r="O122" s="98">
        <f t="shared" si="20"/>
        <v>53</v>
      </c>
      <c r="P122" s="65">
        <f t="shared" si="21"/>
        <v>6</v>
      </c>
      <c r="Q122" s="64">
        <f t="shared" si="22"/>
        <v>0</v>
      </c>
      <c r="R122" s="64">
        <f t="shared" si="23"/>
        <v>0</v>
      </c>
      <c r="S122" s="64">
        <f t="shared" si="24"/>
        <v>0</v>
      </c>
      <c r="T122" s="64">
        <f t="shared" si="25"/>
        <v>0</v>
      </c>
      <c r="U122" s="64">
        <f t="shared" si="26"/>
        <v>53</v>
      </c>
      <c r="V122" s="99">
        <f>+IF(+COUNT(D122:N122)&gt;0,RANK(U122,$U$102:$U$160,0),"")</f>
        <v>21</v>
      </c>
      <c r="W122" s="66" t="str">
        <f t="shared" si="27"/>
        <v/>
      </c>
    </row>
    <row r="123" spans="1:23">
      <c r="A123" s="60" t="s">
        <v>223</v>
      </c>
      <c r="B123" s="67" t="s">
        <v>224</v>
      </c>
      <c r="C123" s="62" t="s">
        <v>73</v>
      </c>
      <c r="D123" s="63"/>
      <c r="E123" s="63"/>
      <c r="F123" s="63">
        <v>9</v>
      </c>
      <c r="G123" s="63">
        <v>7</v>
      </c>
      <c r="H123" s="63">
        <v>5</v>
      </c>
      <c r="I123" s="63">
        <v>6</v>
      </c>
      <c r="J123" s="63">
        <v>6</v>
      </c>
      <c r="K123" s="63">
        <v>5</v>
      </c>
      <c r="L123" s="63">
        <v>5</v>
      </c>
      <c r="M123" s="63"/>
      <c r="N123" s="63">
        <v>8</v>
      </c>
      <c r="O123" s="98">
        <f t="shared" si="20"/>
        <v>51</v>
      </c>
      <c r="P123" s="65">
        <f t="shared" si="21"/>
        <v>8</v>
      </c>
      <c r="Q123" s="64">
        <f t="shared" si="22"/>
        <v>0</v>
      </c>
      <c r="R123" s="64">
        <f t="shared" si="23"/>
        <v>0</v>
      </c>
      <c r="S123" s="64">
        <f t="shared" si="24"/>
        <v>0</v>
      </c>
      <c r="T123" s="64">
        <f t="shared" si="25"/>
        <v>0</v>
      </c>
      <c r="U123" s="64">
        <f t="shared" si="26"/>
        <v>51</v>
      </c>
      <c r="V123" s="99">
        <f>+IF(+COUNT(D123:N123)&gt;0,RANK(U123,$U$102:$U$160,0),"")</f>
        <v>22</v>
      </c>
      <c r="W123" s="66">
        <f t="shared" si="27"/>
        <v>1</v>
      </c>
    </row>
    <row r="124" spans="1:23">
      <c r="A124" s="60" t="s">
        <v>225</v>
      </c>
      <c r="B124" s="67" t="s">
        <v>226</v>
      </c>
      <c r="C124" s="62" t="s">
        <v>114</v>
      </c>
      <c r="D124" s="63">
        <v>8</v>
      </c>
      <c r="E124" s="63">
        <v>5</v>
      </c>
      <c r="F124" s="63">
        <v>7</v>
      </c>
      <c r="G124" s="63">
        <v>6</v>
      </c>
      <c r="H124" s="63">
        <v>5</v>
      </c>
      <c r="I124" s="63">
        <v>5</v>
      </c>
      <c r="J124" s="63">
        <v>3</v>
      </c>
      <c r="K124" s="63">
        <v>5</v>
      </c>
      <c r="L124" s="63"/>
      <c r="M124" s="63">
        <v>6</v>
      </c>
      <c r="N124" s="63">
        <v>7</v>
      </c>
      <c r="O124" s="98">
        <f t="shared" si="20"/>
        <v>57</v>
      </c>
      <c r="P124" s="65">
        <f t="shared" si="21"/>
        <v>10</v>
      </c>
      <c r="Q124" s="64">
        <f t="shared" si="22"/>
        <v>3</v>
      </c>
      <c r="R124" s="64">
        <f t="shared" si="23"/>
        <v>5</v>
      </c>
      <c r="S124" s="64">
        <f t="shared" si="24"/>
        <v>0</v>
      </c>
      <c r="T124" s="64">
        <f t="shared" si="25"/>
        <v>0</v>
      </c>
      <c r="U124" s="64">
        <f t="shared" si="26"/>
        <v>49</v>
      </c>
      <c r="V124" s="99">
        <f>+IF(+COUNT(D124:N124)&gt;0,RANK(U124,$U$102:$U$160,0),"")</f>
        <v>23</v>
      </c>
      <c r="W124" s="66">
        <f t="shared" si="27"/>
        <v>1</v>
      </c>
    </row>
    <row r="125" spans="1:23">
      <c r="A125" s="60" t="s">
        <v>227</v>
      </c>
      <c r="B125" s="67" t="s">
        <v>99</v>
      </c>
      <c r="C125" s="62" t="s">
        <v>170</v>
      </c>
      <c r="D125" s="63">
        <v>8</v>
      </c>
      <c r="E125" s="63"/>
      <c r="F125" s="63">
        <v>5</v>
      </c>
      <c r="G125" s="63">
        <v>8</v>
      </c>
      <c r="H125" s="63">
        <v>3</v>
      </c>
      <c r="I125" s="63">
        <v>7</v>
      </c>
      <c r="J125" s="63">
        <v>8</v>
      </c>
      <c r="K125" s="63">
        <v>6</v>
      </c>
      <c r="L125" s="63"/>
      <c r="M125" s="63"/>
      <c r="N125" s="63"/>
      <c r="O125" s="98">
        <f t="shared" si="20"/>
        <v>45</v>
      </c>
      <c r="P125" s="65">
        <f t="shared" si="21"/>
        <v>7</v>
      </c>
      <c r="Q125" s="64">
        <f t="shared" si="22"/>
        <v>0</v>
      </c>
      <c r="R125" s="64">
        <f t="shared" si="23"/>
        <v>0</v>
      </c>
      <c r="S125" s="64">
        <f t="shared" si="24"/>
        <v>0</v>
      </c>
      <c r="T125" s="64">
        <f t="shared" si="25"/>
        <v>0</v>
      </c>
      <c r="U125" s="64">
        <f t="shared" si="26"/>
        <v>45</v>
      </c>
      <c r="V125" s="99">
        <f>+IF(+COUNT(D125:N125)&gt;0,RANK(U125,$U$102:$U$160,0),"")</f>
        <v>24</v>
      </c>
      <c r="W125" s="66" t="str">
        <f t="shared" si="27"/>
        <v/>
      </c>
    </row>
    <row r="126" spans="1:23">
      <c r="A126" s="60" t="s">
        <v>228</v>
      </c>
      <c r="B126" s="67" t="s">
        <v>212</v>
      </c>
      <c r="C126" s="62" t="s">
        <v>56</v>
      </c>
      <c r="D126" s="63"/>
      <c r="E126" s="63">
        <v>7</v>
      </c>
      <c r="F126" s="63"/>
      <c r="G126" s="63">
        <v>8</v>
      </c>
      <c r="H126" s="63">
        <v>6</v>
      </c>
      <c r="I126" s="63"/>
      <c r="J126" s="63">
        <v>6</v>
      </c>
      <c r="K126" s="63"/>
      <c r="L126" s="63">
        <v>5</v>
      </c>
      <c r="M126" s="63"/>
      <c r="N126" s="63">
        <v>10</v>
      </c>
      <c r="O126" s="98">
        <f t="shared" si="20"/>
        <v>42</v>
      </c>
      <c r="P126" s="65">
        <f t="shared" si="21"/>
        <v>6</v>
      </c>
      <c r="Q126" s="64">
        <f t="shared" si="22"/>
        <v>0</v>
      </c>
      <c r="R126" s="64">
        <f t="shared" si="23"/>
        <v>0</v>
      </c>
      <c r="S126" s="64">
        <f t="shared" si="24"/>
        <v>0</v>
      </c>
      <c r="T126" s="64">
        <f t="shared" si="25"/>
        <v>0</v>
      </c>
      <c r="U126" s="64">
        <f t="shared" si="26"/>
        <v>42</v>
      </c>
      <c r="V126" s="99">
        <f>+IF(+COUNT(D126:N126)&gt;0,RANK(U126,$U$102:$U$160,0),"")</f>
        <v>25</v>
      </c>
      <c r="W126" s="66" t="str">
        <f t="shared" si="27"/>
        <v/>
      </c>
    </row>
    <row r="127" spans="1:23">
      <c r="A127" s="60" t="s">
        <v>229</v>
      </c>
      <c r="B127" s="67" t="s">
        <v>139</v>
      </c>
      <c r="C127" s="62" t="s">
        <v>56</v>
      </c>
      <c r="D127" s="63"/>
      <c r="E127" s="63"/>
      <c r="F127" s="63">
        <v>2</v>
      </c>
      <c r="G127" s="63">
        <v>3</v>
      </c>
      <c r="H127" s="63">
        <v>2</v>
      </c>
      <c r="I127" s="63">
        <v>5</v>
      </c>
      <c r="J127" s="63">
        <v>3</v>
      </c>
      <c r="K127" s="63">
        <v>5</v>
      </c>
      <c r="L127" s="63">
        <v>7</v>
      </c>
      <c r="M127" s="63">
        <v>9</v>
      </c>
      <c r="N127" s="63">
        <v>5</v>
      </c>
      <c r="O127" s="98">
        <f t="shared" si="20"/>
        <v>41</v>
      </c>
      <c r="P127" s="65">
        <f t="shared" si="21"/>
        <v>9</v>
      </c>
      <c r="Q127" s="64">
        <f t="shared" si="22"/>
        <v>2</v>
      </c>
      <c r="R127" s="64">
        <f t="shared" si="23"/>
        <v>0</v>
      </c>
      <c r="S127" s="64">
        <f t="shared" si="24"/>
        <v>0</v>
      </c>
      <c r="T127" s="64">
        <f t="shared" si="25"/>
        <v>0</v>
      </c>
      <c r="U127" s="64">
        <f t="shared" si="26"/>
        <v>39</v>
      </c>
      <c r="V127" s="99">
        <f>+IF(+COUNT(D127:N127)&gt;0,RANK(U127,$U$102:$U$160,0),"")</f>
        <v>26</v>
      </c>
      <c r="W127" s="66">
        <f t="shared" si="27"/>
        <v>1</v>
      </c>
    </row>
    <row r="128" spans="1:23">
      <c r="A128" s="100" t="s">
        <v>230</v>
      </c>
      <c r="B128" s="61" t="s">
        <v>91</v>
      </c>
      <c r="C128" s="62" t="s">
        <v>65</v>
      </c>
      <c r="D128" s="63">
        <v>6</v>
      </c>
      <c r="E128" s="63">
        <v>3</v>
      </c>
      <c r="F128" s="63">
        <v>3</v>
      </c>
      <c r="G128" s="63">
        <v>8</v>
      </c>
      <c r="H128" s="63"/>
      <c r="I128" s="63">
        <v>5</v>
      </c>
      <c r="J128" s="63"/>
      <c r="K128" s="63">
        <v>11</v>
      </c>
      <c r="L128" s="63"/>
      <c r="M128" s="63"/>
      <c r="N128" s="63"/>
      <c r="O128" s="98">
        <f t="shared" si="20"/>
        <v>36</v>
      </c>
      <c r="P128" s="65">
        <f t="shared" si="21"/>
        <v>6</v>
      </c>
      <c r="Q128" s="64">
        <f t="shared" si="22"/>
        <v>0</v>
      </c>
      <c r="R128" s="64">
        <f t="shared" si="23"/>
        <v>0</v>
      </c>
      <c r="S128" s="64">
        <f t="shared" si="24"/>
        <v>0</v>
      </c>
      <c r="T128" s="64">
        <f t="shared" si="25"/>
        <v>0</v>
      </c>
      <c r="U128" s="64">
        <f t="shared" si="26"/>
        <v>36</v>
      </c>
      <c r="V128" s="99">
        <f>+IF(+COUNT(D128:N128)&gt;0,RANK(U128,$U$102:$U$160,0),"")</f>
        <v>27</v>
      </c>
      <c r="W128" s="66" t="str">
        <f t="shared" si="27"/>
        <v/>
      </c>
    </row>
    <row r="129" spans="1:23">
      <c r="A129" s="60" t="s">
        <v>231</v>
      </c>
      <c r="B129" s="67" t="s">
        <v>232</v>
      </c>
      <c r="C129" s="62" t="s">
        <v>39</v>
      </c>
      <c r="D129" s="63">
        <v>3</v>
      </c>
      <c r="E129" s="63"/>
      <c r="F129" s="63"/>
      <c r="G129" s="63">
        <v>8</v>
      </c>
      <c r="H129" s="63">
        <v>2</v>
      </c>
      <c r="I129" s="63">
        <v>2</v>
      </c>
      <c r="J129" s="63">
        <v>6</v>
      </c>
      <c r="K129" s="63">
        <v>2</v>
      </c>
      <c r="L129" s="63">
        <v>6</v>
      </c>
      <c r="M129" s="63">
        <v>2</v>
      </c>
      <c r="N129" s="63">
        <v>6</v>
      </c>
      <c r="O129" s="98">
        <f t="shared" si="20"/>
        <v>37</v>
      </c>
      <c r="P129" s="65">
        <f t="shared" si="21"/>
        <v>9</v>
      </c>
      <c r="Q129" s="64">
        <f t="shared" si="22"/>
        <v>2</v>
      </c>
      <c r="R129" s="64">
        <f t="shared" si="23"/>
        <v>0</v>
      </c>
      <c r="S129" s="64">
        <f t="shared" si="24"/>
        <v>0</v>
      </c>
      <c r="T129" s="64">
        <f t="shared" si="25"/>
        <v>0</v>
      </c>
      <c r="U129" s="64">
        <f t="shared" si="26"/>
        <v>35</v>
      </c>
      <c r="V129" s="99">
        <f>+IF(+COUNT(D129:N129)&gt;0,RANK(U129,$U$102:$U$160,0),"")</f>
        <v>28</v>
      </c>
      <c r="W129" s="66">
        <f t="shared" si="27"/>
        <v>1</v>
      </c>
    </row>
    <row r="130" spans="1:23">
      <c r="A130" s="60" t="s">
        <v>233</v>
      </c>
      <c r="B130" s="67" t="s">
        <v>87</v>
      </c>
      <c r="C130" s="62" t="s">
        <v>65</v>
      </c>
      <c r="D130" s="63">
        <v>9</v>
      </c>
      <c r="E130" s="63">
        <v>12</v>
      </c>
      <c r="F130" s="63">
        <v>6</v>
      </c>
      <c r="G130" s="63"/>
      <c r="H130" s="63"/>
      <c r="I130" s="63"/>
      <c r="J130" s="63"/>
      <c r="K130" s="63">
        <v>8</v>
      </c>
      <c r="L130" s="63"/>
      <c r="M130" s="63"/>
      <c r="N130" s="63"/>
      <c r="O130" s="98">
        <f t="shared" si="20"/>
        <v>35</v>
      </c>
      <c r="P130" s="65">
        <f t="shared" si="21"/>
        <v>4</v>
      </c>
      <c r="Q130" s="64">
        <f t="shared" si="22"/>
        <v>0</v>
      </c>
      <c r="R130" s="64">
        <f t="shared" si="23"/>
        <v>0</v>
      </c>
      <c r="S130" s="64">
        <f t="shared" si="24"/>
        <v>0</v>
      </c>
      <c r="T130" s="64">
        <f t="shared" si="25"/>
        <v>0</v>
      </c>
      <c r="U130" s="64">
        <f t="shared" si="26"/>
        <v>35</v>
      </c>
      <c r="V130" s="99">
        <f>+IF(+COUNT(D130:N130)&gt;0,RANK(U130,$U$102:$U$160,0),"")</f>
        <v>28</v>
      </c>
      <c r="W130" s="66" t="str">
        <f t="shared" si="27"/>
        <v/>
      </c>
    </row>
    <row r="131" spans="1:23">
      <c r="A131" s="60" t="s">
        <v>234</v>
      </c>
      <c r="B131" s="67" t="s">
        <v>87</v>
      </c>
      <c r="C131" s="62" t="s">
        <v>114</v>
      </c>
      <c r="D131" s="63"/>
      <c r="E131" s="63">
        <v>3</v>
      </c>
      <c r="F131" s="63">
        <v>9</v>
      </c>
      <c r="G131" s="63">
        <v>12</v>
      </c>
      <c r="H131" s="63">
        <v>5</v>
      </c>
      <c r="I131" s="63"/>
      <c r="J131" s="63">
        <v>6</v>
      </c>
      <c r="K131" s="63"/>
      <c r="L131" s="63"/>
      <c r="M131" s="63"/>
      <c r="N131" s="63"/>
      <c r="O131" s="98">
        <f t="shared" si="20"/>
        <v>35</v>
      </c>
      <c r="P131" s="65">
        <f t="shared" si="21"/>
        <v>5</v>
      </c>
      <c r="Q131" s="64">
        <f t="shared" si="22"/>
        <v>0</v>
      </c>
      <c r="R131" s="64">
        <f t="shared" si="23"/>
        <v>0</v>
      </c>
      <c r="S131" s="64">
        <f t="shared" si="24"/>
        <v>0</v>
      </c>
      <c r="T131" s="64">
        <f t="shared" si="25"/>
        <v>0</v>
      </c>
      <c r="U131" s="64">
        <f t="shared" si="26"/>
        <v>35</v>
      </c>
      <c r="V131" s="99">
        <f>+IF(+COUNT(D131:N131)&gt;0,RANK(U131,$U$102:$U$160,0),"")</f>
        <v>28</v>
      </c>
      <c r="W131" s="66" t="str">
        <f t="shared" si="27"/>
        <v/>
      </c>
    </row>
    <row r="132" spans="1:23">
      <c r="A132" s="60" t="s">
        <v>235</v>
      </c>
      <c r="B132" s="67" t="s">
        <v>91</v>
      </c>
      <c r="C132" s="62" t="s">
        <v>177</v>
      </c>
      <c r="D132" s="63">
        <v>7</v>
      </c>
      <c r="E132" s="63"/>
      <c r="F132" s="63"/>
      <c r="G132" s="63">
        <v>10</v>
      </c>
      <c r="H132" s="63">
        <v>1</v>
      </c>
      <c r="I132" s="63"/>
      <c r="J132" s="63"/>
      <c r="K132" s="63">
        <v>7</v>
      </c>
      <c r="L132" s="63">
        <v>10</v>
      </c>
      <c r="M132" s="63"/>
      <c r="N132" s="63"/>
      <c r="O132" s="98">
        <f t="shared" si="20"/>
        <v>35</v>
      </c>
      <c r="P132" s="65">
        <f t="shared" si="21"/>
        <v>5</v>
      </c>
      <c r="Q132" s="64">
        <f t="shared" si="22"/>
        <v>0</v>
      </c>
      <c r="R132" s="64">
        <f t="shared" si="23"/>
        <v>0</v>
      </c>
      <c r="S132" s="64">
        <f t="shared" si="24"/>
        <v>0</v>
      </c>
      <c r="T132" s="64">
        <f t="shared" si="25"/>
        <v>0</v>
      </c>
      <c r="U132" s="64">
        <f t="shared" si="26"/>
        <v>35</v>
      </c>
      <c r="V132" s="99">
        <f>+IF(+COUNT(D132:N132)&gt;0,RANK(U132,$U$102:$U$160,0),"")</f>
        <v>28</v>
      </c>
      <c r="W132" s="66" t="str">
        <f t="shared" si="27"/>
        <v/>
      </c>
    </row>
    <row r="133" spans="1:23">
      <c r="A133" s="60" t="s">
        <v>236</v>
      </c>
      <c r="B133" s="67" t="s">
        <v>109</v>
      </c>
      <c r="C133" s="62" t="s">
        <v>237</v>
      </c>
      <c r="D133" s="63">
        <v>5</v>
      </c>
      <c r="E133" s="63">
        <v>3</v>
      </c>
      <c r="F133" s="63"/>
      <c r="G133" s="63">
        <v>9</v>
      </c>
      <c r="H133" s="63">
        <v>2</v>
      </c>
      <c r="I133" s="63">
        <v>1</v>
      </c>
      <c r="J133" s="63">
        <v>5</v>
      </c>
      <c r="K133" s="63">
        <v>0</v>
      </c>
      <c r="L133" s="63">
        <v>5</v>
      </c>
      <c r="M133" s="63"/>
      <c r="N133" s="63">
        <v>4</v>
      </c>
      <c r="O133" s="98">
        <f t="shared" si="20"/>
        <v>34</v>
      </c>
      <c r="P133" s="65">
        <f t="shared" si="21"/>
        <v>9</v>
      </c>
      <c r="Q133" s="64">
        <f t="shared" si="22"/>
        <v>0</v>
      </c>
      <c r="R133" s="64">
        <f t="shared" si="23"/>
        <v>0</v>
      </c>
      <c r="S133" s="64">
        <f t="shared" si="24"/>
        <v>0</v>
      </c>
      <c r="T133" s="64">
        <f t="shared" si="25"/>
        <v>0</v>
      </c>
      <c r="U133" s="64">
        <f t="shared" si="26"/>
        <v>34</v>
      </c>
      <c r="V133" s="99">
        <f>+IF(+COUNT(D133:N133)&gt;0,RANK(U133,$U$102:$U$160,0),"")</f>
        <v>32</v>
      </c>
      <c r="W133" s="66">
        <f t="shared" si="27"/>
        <v>1</v>
      </c>
    </row>
    <row r="134" spans="1:23">
      <c r="A134" s="60" t="s">
        <v>238</v>
      </c>
      <c r="B134" s="67" t="s">
        <v>239</v>
      </c>
      <c r="C134" s="62" t="s">
        <v>62</v>
      </c>
      <c r="D134" s="63">
        <v>10</v>
      </c>
      <c r="E134" s="63"/>
      <c r="F134" s="63">
        <v>10</v>
      </c>
      <c r="G134" s="63"/>
      <c r="H134" s="63"/>
      <c r="I134" s="63"/>
      <c r="J134" s="63"/>
      <c r="K134" s="63"/>
      <c r="L134" s="63">
        <v>13</v>
      </c>
      <c r="M134" s="63"/>
      <c r="N134" s="63"/>
      <c r="O134" s="98">
        <f t="shared" si="20"/>
        <v>33</v>
      </c>
      <c r="P134" s="65">
        <f t="shared" si="21"/>
        <v>3</v>
      </c>
      <c r="Q134" s="64">
        <f t="shared" si="22"/>
        <v>0</v>
      </c>
      <c r="R134" s="64">
        <f t="shared" si="23"/>
        <v>0</v>
      </c>
      <c r="S134" s="64">
        <f t="shared" si="24"/>
        <v>0</v>
      </c>
      <c r="T134" s="64">
        <f t="shared" si="25"/>
        <v>0</v>
      </c>
      <c r="U134" s="64">
        <f t="shared" ref="U134:U159" si="28">IF(EXCLUS=4,O134-Q134-R134-S134-T134,IF(EXCLUS=3,O134-Q134-R134-S134,IF(EXCLUS=2,O134-Q134-R134,IF(EXCLUS=1,O134-Q134))))</f>
        <v>33</v>
      </c>
      <c r="V134" s="99">
        <f>+IF(+COUNT(D134:N134)&gt;0,RANK(U134,$U$102:$U$160,0),"")</f>
        <v>33</v>
      </c>
      <c r="W134" s="66" t="str">
        <f t="shared" ref="W134:W159" si="29">IF(P134&gt;MAXCOMPET-1,1,"")</f>
        <v/>
      </c>
    </row>
    <row r="135" spans="1:23">
      <c r="A135" s="60" t="s">
        <v>240</v>
      </c>
      <c r="B135" s="67" t="s">
        <v>143</v>
      </c>
      <c r="C135" s="62" t="s">
        <v>65</v>
      </c>
      <c r="D135" s="63"/>
      <c r="E135" s="63">
        <v>6</v>
      </c>
      <c r="F135" s="63">
        <v>6</v>
      </c>
      <c r="G135" s="63"/>
      <c r="H135" s="63">
        <v>6</v>
      </c>
      <c r="I135" s="63">
        <v>6</v>
      </c>
      <c r="J135" s="63">
        <v>6</v>
      </c>
      <c r="K135" s="63">
        <v>3</v>
      </c>
      <c r="L135" s="63"/>
      <c r="M135" s="63"/>
      <c r="N135" s="63"/>
      <c r="O135" s="98">
        <f t="shared" si="20"/>
        <v>33</v>
      </c>
      <c r="P135" s="65">
        <f t="shared" si="21"/>
        <v>6</v>
      </c>
      <c r="Q135" s="64">
        <f t="shared" si="22"/>
        <v>0</v>
      </c>
      <c r="R135" s="64">
        <f t="shared" si="23"/>
        <v>0</v>
      </c>
      <c r="S135" s="64">
        <f t="shared" si="24"/>
        <v>0</v>
      </c>
      <c r="T135" s="64">
        <f t="shared" si="25"/>
        <v>0</v>
      </c>
      <c r="U135" s="64">
        <f t="shared" si="28"/>
        <v>33</v>
      </c>
      <c r="V135" s="99">
        <f>+IF(+COUNT(D135:N135)&gt;0,RANK(U135,$U$102:$U$160,0),"")</f>
        <v>33</v>
      </c>
      <c r="W135" s="66" t="str">
        <f t="shared" si="29"/>
        <v/>
      </c>
    </row>
    <row r="136" spans="1:23">
      <c r="A136" s="60" t="s">
        <v>241</v>
      </c>
      <c r="B136" s="67" t="s">
        <v>106</v>
      </c>
      <c r="C136" s="62" t="s">
        <v>39</v>
      </c>
      <c r="D136" s="63">
        <v>7</v>
      </c>
      <c r="E136" s="63">
        <v>2</v>
      </c>
      <c r="F136" s="63">
        <v>3</v>
      </c>
      <c r="G136" s="63">
        <v>3</v>
      </c>
      <c r="H136" s="63">
        <v>3</v>
      </c>
      <c r="I136" s="63">
        <v>1</v>
      </c>
      <c r="J136" s="63">
        <v>5</v>
      </c>
      <c r="K136" s="63">
        <v>2</v>
      </c>
      <c r="L136" s="63">
        <v>4</v>
      </c>
      <c r="M136" s="63">
        <v>3</v>
      </c>
      <c r="N136" s="63">
        <v>3</v>
      </c>
      <c r="O136" s="98">
        <f t="shared" si="20"/>
        <v>36</v>
      </c>
      <c r="P136" s="65">
        <f t="shared" si="21"/>
        <v>11</v>
      </c>
      <c r="Q136" s="64">
        <f t="shared" si="22"/>
        <v>1</v>
      </c>
      <c r="R136" s="64">
        <f t="shared" si="23"/>
        <v>2</v>
      </c>
      <c r="S136" s="64">
        <f t="shared" si="24"/>
        <v>2</v>
      </c>
      <c r="T136" s="64">
        <f t="shared" si="25"/>
        <v>0</v>
      </c>
      <c r="U136" s="64">
        <f t="shared" si="28"/>
        <v>31</v>
      </c>
      <c r="V136" s="99">
        <f>+IF(+COUNT(D136:N136)&gt;0,RANK(U136,$U$102:$U$160,0),"")</f>
        <v>35</v>
      </c>
      <c r="W136" s="66">
        <f t="shared" si="29"/>
        <v>1</v>
      </c>
    </row>
    <row r="137" spans="1:23">
      <c r="A137" s="60" t="s">
        <v>242</v>
      </c>
      <c r="B137" s="67" t="s">
        <v>134</v>
      </c>
      <c r="C137" s="62" t="s">
        <v>107</v>
      </c>
      <c r="D137" s="63">
        <v>7</v>
      </c>
      <c r="E137" s="63"/>
      <c r="F137" s="63"/>
      <c r="G137" s="63">
        <v>5</v>
      </c>
      <c r="H137" s="63"/>
      <c r="I137" s="63">
        <v>4</v>
      </c>
      <c r="J137" s="63">
        <v>8</v>
      </c>
      <c r="K137" s="63">
        <v>2</v>
      </c>
      <c r="L137" s="63"/>
      <c r="M137" s="63">
        <v>4</v>
      </c>
      <c r="N137" s="63"/>
      <c r="O137" s="98">
        <f t="shared" si="20"/>
        <v>30</v>
      </c>
      <c r="P137" s="65">
        <f t="shared" si="21"/>
        <v>6</v>
      </c>
      <c r="Q137" s="64">
        <f t="shared" si="22"/>
        <v>0</v>
      </c>
      <c r="R137" s="64">
        <f t="shared" si="23"/>
        <v>0</v>
      </c>
      <c r="S137" s="64">
        <f t="shared" si="24"/>
        <v>0</v>
      </c>
      <c r="T137" s="64">
        <f t="shared" si="25"/>
        <v>0</v>
      </c>
      <c r="U137" s="64">
        <f t="shared" si="28"/>
        <v>30</v>
      </c>
      <c r="V137" s="99">
        <f>+IF(+COUNT(D137:N137)&gt;0,RANK(U137,$U$102:$U$160,0),"")</f>
        <v>36</v>
      </c>
      <c r="W137" s="66" t="str">
        <f t="shared" si="29"/>
        <v/>
      </c>
    </row>
    <row r="138" spans="1:23">
      <c r="A138" s="60" t="s">
        <v>243</v>
      </c>
      <c r="B138" s="67" t="s">
        <v>244</v>
      </c>
      <c r="C138" s="62" t="s">
        <v>114</v>
      </c>
      <c r="D138" s="63">
        <v>4</v>
      </c>
      <c r="E138" s="63">
        <v>3</v>
      </c>
      <c r="F138" s="63">
        <v>2</v>
      </c>
      <c r="G138" s="63">
        <v>4</v>
      </c>
      <c r="H138" s="63">
        <v>3</v>
      </c>
      <c r="I138" s="63">
        <v>0</v>
      </c>
      <c r="J138" s="63">
        <v>5</v>
      </c>
      <c r="K138" s="63">
        <v>5</v>
      </c>
      <c r="L138" s="63">
        <v>1</v>
      </c>
      <c r="M138" s="63">
        <v>0</v>
      </c>
      <c r="N138" s="63">
        <v>2</v>
      </c>
      <c r="O138" s="98">
        <f t="shared" si="20"/>
        <v>29</v>
      </c>
      <c r="P138" s="65">
        <f t="shared" si="21"/>
        <v>11</v>
      </c>
      <c r="Q138" s="64">
        <f t="shared" si="22"/>
        <v>0</v>
      </c>
      <c r="R138" s="64">
        <f t="shared" si="23"/>
        <v>0</v>
      </c>
      <c r="S138" s="64">
        <f t="shared" si="24"/>
        <v>1</v>
      </c>
      <c r="T138" s="64">
        <f t="shared" si="25"/>
        <v>0</v>
      </c>
      <c r="U138" s="64">
        <f t="shared" si="28"/>
        <v>28</v>
      </c>
      <c r="V138" s="99">
        <f>+IF(+COUNT(D138:N138)&gt;0,RANK(U138,$U$102:$U$160,0),"")</f>
        <v>37</v>
      </c>
      <c r="W138" s="66">
        <f t="shared" si="29"/>
        <v>1</v>
      </c>
    </row>
    <row r="139" spans="1:23">
      <c r="A139" s="60" t="s">
        <v>245</v>
      </c>
      <c r="B139" s="67" t="s">
        <v>185</v>
      </c>
      <c r="C139" s="62" t="s">
        <v>68</v>
      </c>
      <c r="D139" s="63"/>
      <c r="E139" s="63">
        <v>6</v>
      </c>
      <c r="F139" s="63">
        <v>3</v>
      </c>
      <c r="G139" s="63"/>
      <c r="H139" s="63"/>
      <c r="I139" s="63">
        <v>6</v>
      </c>
      <c r="J139" s="63">
        <v>7</v>
      </c>
      <c r="K139" s="63">
        <v>3</v>
      </c>
      <c r="L139" s="63"/>
      <c r="M139" s="63"/>
      <c r="N139" s="63"/>
      <c r="O139" s="98">
        <f t="shared" si="20"/>
        <v>25</v>
      </c>
      <c r="P139" s="65">
        <f t="shared" si="21"/>
        <v>5</v>
      </c>
      <c r="Q139" s="64">
        <f t="shared" si="22"/>
        <v>0</v>
      </c>
      <c r="R139" s="64">
        <f t="shared" si="23"/>
        <v>0</v>
      </c>
      <c r="S139" s="64">
        <f t="shared" si="24"/>
        <v>0</v>
      </c>
      <c r="T139" s="64">
        <f t="shared" si="25"/>
        <v>0</v>
      </c>
      <c r="U139" s="64">
        <f t="shared" si="28"/>
        <v>25</v>
      </c>
      <c r="V139" s="99">
        <f>+IF(+COUNT(D139:N139)&gt;0,RANK(U139,$U$102:$U$160,0),"")</f>
        <v>38</v>
      </c>
      <c r="W139" s="66" t="str">
        <f t="shared" si="29"/>
        <v/>
      </c>
    </row>
    <row r="140" spans="1:23">
      <c r="A140" s="60" t="s">
        <v>246</v>
      </c>
      <c r="B140" s="67" t="s">
        <v>247</v>
      </c>
      <c r="C140" s="62" t="s">
        <v>177</v>
      </c>
      <c r="D140" s="63"/>
      <c r="E140" s="63"/>
      <c r="F140" s="63">
        <v>2</v>
      </c>
      <c r="G140" s="63">
        <v>6</v>
      </c>
      <c r="H140" s="63">
        <v>3</v>
      </c>
      <c r="I140" s="63"/>
      <c r="J140" s="63"/>
      <c r="K140" s="63">
        <v>5</v>
      </c>
      <c r="L140" s="63">
        <v>6</v>
      </c>
      <c r="M140" s="63"/>
      <c r="N140" s="63"/>
      <c r="O140" s="98">
        <f t="shared" si="20"/>
        <v>22</v>
      </c>
      <c r="P140" s="65">
        <f t="shared" si="21"/>
        <v>5</v>
      </c>
      <c r="Q140" s="64">
        <f t="shared" si="22"/>
        <v>0</v>
      </c>
      <c r="R140" s="64">
        <f t="shared" si="23"/>
        <v>0</v>
      </c>
      <c r="S140" s="64">
        <f t="shared" si="24"/>
        <v>0</v>
      </c>
      <c r="T140" s="64">
        <f t="shared" si="25"/>
        <v>0</v>
      </c>
      <c r="U140" s="64">
        <f t="shared" si="28"/>
        <v>22</v>
      </c>
      <c r="V140" s="99">
        <f>+IF(+COUNT(D140:N140)&gt;0,RANK(U140,$U$102:$U$160,0),"")</f>
        <v>39</v>
      </c>
      <c r="W140" s="66" t="str">
        <f t="shared" si="29"/>
        <v/>
      </c>
    </row>
    <row r="141" spans="1:23">
      <c r="A141" s="60" t="s">
        <v>248</v>
      </c>
      <c r="B141" s="67" t="s">
        <v>249</v>
      </c>
      <c r="C141" s="62" t="s">
        <v>107</v>
      </c>
      <c r="D141" s="63">
        <v>2</v>
      </c>
      <c r="E141" s="63">
        <v>1</v>
      </c>
      <c r="F141" s="63">
        <v>1</v>
      </c>
      <c r="G141" s="63">
        <v>4</v>
      </c>
      <c r="H141" s="63">
        <v>3</v>
      </c>
      <c r="I141" s="63"/>
      <c r="J141" s="63">
        <v>2</v>
      </c>
      <c r="K141" s="63">
        <v>2</v>
      </c>
      <c r="L141" s="63">
        <v>4</v>
      </c>
      <c r="M141" s="63">
        <v>2</v>
      </c>
      <c r="N141" s="63">
        <v>3</v>
      </c>
      <c r="O141" s="98">
        <f t="shared" si="20"/>
        <v>24</v>
      </c>
      <c r="P141" s="65">
        <f t="shared" si="21"/>
        <v>10</v>
      </c>
      <c r="Q141" s="64">
        <f t="shared" si="22"/>
        <v>1</v>
      </c>
      <c r="R141" s="64">
        <f t="shared" si="23"/>
        <v>1</v>
      </c>
      <c r="S141" s="64">
        <f t="shared" si="24"/>
        <v>0</v>
      </c>
      <c r="T141" s="64">
        <f t="shared" si="25"/>
        <v>0</v>
      </c>
      <c r="U141" s="64">
        <f t="shared" si="28"/>
        <v>22</v>
      </c>
      <c r="V141" s="99">
        <f>+IF(+COUNT(D141:N141)&gt;0,RANK(U141,$U$102:$U$160,0),"")</f>
        <v>39</v>
      </c>
      <c r="W141" s="66">
        <f t="shared" si="29"/>
        <v>1</v>
      </c>
    </row>
    <row r="142" spans="1:23">
      <c r="A142" s="60" t="s">
        <v>250</v>
      </c>
      <c r="B142" s="67" t="s">
        <v>89</v>
      </c>
      <c r="C142" s="62" t="s">
        <v>177</v>
      </c>
      <c r="D142" s="63">
        <v>2</v>
      </c>
      <c r="E142" s="63"/>
      <c r="F142" s="63">
        <v>4</v>
      </c>
      <c r="G142" s="63">
        <v>7</v>
      </c>
      <c r="H142" s="63"/>
      <c r="I142" s="63"/>
      <c r="J142" s="63">
        <v>3</v>
      </c>
      <c r="K142" s="63">
        <v>3</v>
      </c>
      <c r="L142" s="63"/>
      <c r="M142" s="63"/>
      <c r="N142" s="63"/>
      <c r="O142" s="98">
        <f t="shared" si="20"/>
        <v>19</v>
      </c>
      <c r="P142" s="65">
        <f t="shared" si="21"/>
        <v>5</v>
      </c>
      <c r="Q142" s="64">
        <f t="shared" si="22"/>
        <v>0</v>
      </c>
      <c r="R142" s="64">
        <f t="shared" si="23"/>
        <v>0</v>
      </c>
      <c r="S142" s="64">
        <f t="shared" si="24"/>
        <v>0</v>
      </c>
      <c r="T142" s="64">
        <f t="shared" si="25"/>
        <v>0</v>
      </c>
      <c r="U142" s="64">
        <f t="shared" si="28"/>
        <v>19</v>
      </c>
      <c r="V142" s="99">
        <f>+IF(+COUNT(D142:N142)&gt;0,RANK(U142,$U$102:$U$160,0),"")</f>
        <v>41</v>
      </c>
      <c r="W142" s="66" t="str">
        <f t="shared" si="29"/>
        <v/>
      </c>
    </row>
    <row r="143" spans="1:23">
      <c r="A143" s="60" t="s">
        <v>251</v>
      </c>
      <c r="B143" s="67" t="s">
        <v>150</v>
      </c>
      <c r="C143" s="62" t="s">
        <v>45</v>
      </c>
      <c r="D143" s="63">
        <v>3</v>
      </c>
      <c r="E143" s="63"/>
      <c r="F143" s="63"/>
      <c r="G143" s="63"/>
      <c r="H143" s="63">
        <v>2</v>
      </c>
      <c r="I143" s="63">
        <v>4</v>
      </c>
      <c r="J143" s="63"/>
      <c r="K143" s="63">
        <v>5</v>
      </c>
      <c r="L143" s="63"/>
      <c r="M143" s="63"/>
      <c r="N143" s="63"/>
      <c r="O143" s="98">
        <f t="shared" si="20"/>
        <v>14</v>
      </c>
      <c r="P143" s="65">
        <f t="shared" si="21"/>
        <v>4</v>
      </c>
      <c r="Q143" s="64">
        <f t="shared" si="22"/>
        <v>0</v>
      </c>
      <c r="R143" s="64">
        <f t="shared" si="23"/>
        <v>0</v>
      </c>
      <c r="S143" s="64">
        <f t="shared" si="24"/>
        <v>0</v>
      </c>
      <c r="T143" s="64">
        <f t="shared" si="25"/>
        <v>0</v>
      </c>
      <c r="U143" s="64">
        <f t="shared" si="28"/>
        <v>14</v>
      </c>
      <c r="V143" s="99">
        <f>+IF(+COUNT(D143:N143)&gt;0,RANK(U143,$U$102:$U$160,0),"")</f>
        <v>42</v>
      </c>
      <c r="W143" s="66" t="str">
        <f t="shared" si="29"/>
        <v/>
      </c>
    </row>
    <row r="144" spans="1:23">
      <c r="A144" s="60" t="s">
        <v>252</v>
      </c>
      <c r="B144" s="67" t="s">
        <v>253</v>
      </c>
      <c r="C144" s="62" t="s">
        <v>65</v>
      </c>
      <c r="D144" s="63"/>
      <c r="E144" s="63">
        <v>7</v>
      </c>
      <c r="F144" s="63">
        <v>4</v>
      </c>
      <c r="G144" s="63"/>
      <c r="H144" s="63"/>
      <c r="I144" s="63"/>
      <c r="J144" s="63"/>
      <c r="K144" s="63">
        <v>3</v>
      </c>
      <c r="L144" s="63"/>
      <c r="M144" s="63"/>
      <c r="N144" s="63"/>
      <c r="O144" s="98">
        <f t="shared" si="20"/>
        <v>14</v>
      </c>
      <c r="P144" s="65">
        <f t="shared" si="21"/>
        <v>3</v>
      </c>
      <c r="Q144" s="64">
        <f t="shared" si="22"/>
        <v>0</v>
      </c>
      <c r="R144" s="64">
        <f t="shared" si="23"/>
        <v>0</v>
      </c>
      <c r="S144" s="64">
        <f t="shared" si="24"/>
        <v>0</v>
      </c>
      <c r="T144" s="64">
        <f t="shared" si="25"/>
        <v>0</v>
      </c>
      <c r="U144" s="64">
        <f t="shared" si="28"/>
        <v>14</v>
      </c>
      <c r="V144" s="99">
        <f>+IF(+COUNT(D144:N144)&gt;0,RANK(U144,$U$102:$U$160,0),"")</f>
        <v>42</v>
      </c>
      <c r="W144" s="66" t="str">
        <f t="shared" si="29"/>
        <v/>
      </c>
    </row>
    <row r="145" spans="1:23">
      <c r="A145" s="60" t="s">
        <v>254</v>
      </c>
      <c r="B145" s="67" t="s">
        <v>191</v>
      </c>
      <c r="C145" s="62" t="s">
        <v>62</v>
      </c>
      <c r="D145" s="63"/>
      <c r="E145" s="63"/>
      <c r="F145" s="63"/>
      <c r="G145" s="63"/>
      <c r="H145" s="63">
        <v>3</v>
      </c>
      <c r="I145" s="63">
        <v>8</v>
      </c>
      <c r="J145" s="63"/>
      <c r="K145" s="63"/>
      <c r="L145" s="63"/>
      <c r="M145" s="63"/>
      <c r="N145" s="63"/>
      <c r="O145" s="98">
        <f t="shared" si="20"/>
        <v>11</v>
      </c>
      <c r="P145" s="65">
        <f t="shared" si="21"/>
        <v>2</v>
      </c>
      <c r="Q145" s="64">
        <f t="shared" si="22"/>
        <v>0</v>
      </c>
      <c r="R145" s="64">
        <f t="shared" si="23"/>
        <v>0</v>
      </c>
      <c r="S145" s="64">
        <f t="shared" si="24"/>
        <v>0</v>
      </c>
      <c r="T145" s="64">
        <f t="shared" si="25"/>
        <v>0</v>
      </c>
      <c r="U145" s="64">
        <f t="shared" si="28"/>
        <v>11</v>
      </c>
      <c r="V145" s="99">
        <f>+IF(+COUNT(D145:N145)&gt;0,RANK(U145,$U$102:$U$160,0),"")</f>
        <v>44</v>
      </c>
      <c r="W145" s="66" t="str">
        <f t="shared" si="29"/>
        <v/>
      </c>
    </row>
    <row r="146" spans="1:23">
      <c r="A146" s="60" t="s">
        <v>255</v>
      </c>
      <c r="B146" s="67" t="s">
        <v>128</v>
      </c>
      <c r="C146" s="62" t="s">
        <v>170</v>
      </c>
      <c r="D146" s="63"/>
      <c r="E146" s="63">
        <v>2</v>
      </c>
      <c r="F146" s="63"/>
      <c r="G146" s="63"/>
      <c r="H146" s="63"/>
      <c r="I146" s="63">
        <v>5</v>
      </c>
      <c r="J146" s="63">
        <v>3</v>
      </c>
      <c r="K146" s="63"/>
      <c r="L146" s="63"/>
      <c r="M146" s="63"/>
      <c r="N146" s="63"/>
      <c r="O146" s="98">
        <f t="shared" si="20"/>
        <v>10</v>
      </c>
      <c r="P146" s="65">
        <f t="shared" si="21"/>
        <v>3</v>
      </c>
      <c r="Q146" s="64">
        <f t="shared" si="22"/>
        <v>0</v>
      </c>
      <c r="R146" s="64">
        <f t="shared" si="23"/>
        <v>0</v>
      </c>
      <c r="S146" s="64">
        <f t="shared" si="24"/>
        <v>0</v>
      </c>
      <c r="T146" s="64">
        <f t="shared" si="25"/>
        <v>0</v>
      </c>
      <c r="U146" s="64">
        <f t="shared" si="28"/>
        <v>10</v>
      </c>
      <c r="V146" s="99">
        <f>+IF(+COUNT(D146:N146)&gt;0,RANK(U146,$U$102:$U$160,0),"")</f>
        <v>45</v>
      </c>
      <c r="W146" s="66" t="str">
        <f t="shared" si="29"/>
        <v/>
      </c>
    </row>
    <row r="147" spans="1:23">
      <c r="A147" s="60" t="s">
        <v>256</v>
      </c>
      <c r="B147" s="67" t="s">
        <v>93</v>
      </c>
      <c r="C147" s="62" t="s">
        <v>39</v>
      </c>
      <c r="D147" s="63"/>
      <c r="E147" s="63"/>
      <c r="F147" s="63">
        <v>9</v>
      </c>
      <c r="G147" s="63"/>
      <c r="H147" s="63"/>
      <c r="I147" s="63"/>
      <c r="J147" s="63"/>
      <c r="K147" s="63"/>
      <c r="L147" s="63"/>
      <c r="M147" s="63"/>
      <c r="N147" s="63"/>
      <c r="O147" s="98">
        <f t="shared" si="20"/>
        <v>9</v>
      </c>
      <c r="P147" s="65">
        <f t="shared" si="21"/>
        <v>1</v>
      </c>
      <c r="Q147" s="64">
        <f t="shared" si="22"/>
        <v>0</v>
      </c>
      <c r="R147" s="64">
        <f t="shared" si="23"/>
        <v>0</v>
      </c>
      <c r="S147" s="64">
        <f t="shared" si="24"/>
        <v>0</v>
      </c>
      <c r="T147" s="64">
        <f t="shared" si="25"/>
        <v>0</v>
      </c>
      <c r="U147" s="64">
        <f t="shared" si="28"/>
        <v>9</v>
      </c>
      <c r="V147" s="99">
        <f>+IF(+COUNT(D147:N147)&gt;0,RANK(U147,$U$102:$U$160,0),"")</f>
        <v>46</v>
      </c>
      <c r="W147" s="66" t="str">
        <f t="shared" si="29"/>
        <v/>
      </c>
    </row>
    <row r="148" spans="1:23">
      <c r="A148" s="60" t="s">
        <v>257</v>
      </c>
      <c r="B148" s="67" t="s">
        <v>134</v>
      </c>
      <c r="C148" s="62" t="s">
        <v>126</v>
      </c>
      <c r="D148" s="63"/>
      <c r="E148" s="63"/>
      <c r="F148" s="63">
        <v>3</v>
      </c>
      <c r="G148" s="63"/>
      <c r="H148" s="63"/>
      <c r="I148" s="63">
        <v>4</v>
      </c>
      <c r="J148" s="63"/>
      <c r="K148" s="63"/>
      <c r="L148" s="63"/>
      <c r="M148" s="63"/>
      <c r="N148" s="63"/>
      <c r="O148" s="98">
        <f t="shared" si="20"/>
        <v>7</v>
      </c>
      <c r="P148" s="65">
        <f t="shared" si="21"/>
        <v>2</v>
      </c>
      <c r="Q148" s="64">
        <f t="shared" si="22"/>
        <v>0</v>
      </c>
      <c r="R148" s="64">
        <f t="shared" si="23"/>
        <v>0</v>
      </c>
      <c r="S148" s="64">
        <f t="shared" si="24"/>
        <v>0</v>
      </c>
      <c r="T148" s="64">
        <f t="shared" si="25"/>
        <v>0</v>
      </c>
      <c r="U148" s="64">
        <f t="shared" si="28"/>
        <v>7</v>
      </c>
      <c r="V148" s="99">
        <f>+IF(+COUNT(D148:N148)&gt;0,RANK(U148,$U$102:$U$160,0),"")</f>
        <v>47</v>
      </c>
      <c r="W148" s="66" t="str">
        <f t="shared" si="29"/>
        <v/>
      </c>
    </row>
    <row r="149" spans="1:23">
      <c r="A149" s="60" t="s">
        <v>258</v>
      </c>
      <c r="B149" s="67" t="s">
        <v>185</v>
      </c>
      <c r="C149" s="62" t="s">
        <v>62</v>
      </c>
      <c r="D149" s="63"/>
      <c r="E149" s="63"/>
      <c r="F149" s="63"/>
      <c r="G149" s="63"/>
      <c r="H149" s="63">
        <v>6</v>
      </c>
      <c r="I149" s="63"/>
      <c r="J149" s="63"/>
      <c r="K149" s="63"/>
      <c r="L149" s="63"/>
      <c r="M149" s="63"/>
      <c r="N149" s="63"/>
      <c r="O149" s="98">
        <f t="shared" si="20"/>
        <v>6</v>
      </c>
      <c r="P149" s="65">
        <f t="shared" si="21"/>
        <v>1</v>
      </c>
      <c r="Q149" s="64">
        <f t="shared" si="22"/>
        <v>0</v>
      </c>
      <c r="R149" s="64">
        <f t="shared" si="23"/>
        <v>0</v>
      </c>
      <c r="S149" s="64">
        <f t="shared" si="24"/>
        <v>0</v>
      </c>
      <c r="T149" s="64">
        <f t="shared" si="25"/>
        <v>0</v>
      </c>
      <c r="U149" s="64">
        <f t="shared" si="28"/>
        <v>6</v>
      </c>
      <c r="V149" s="99">
        <f>+IF(+COUNT(D149:N149)&gt;0,RANK(U149,$U$102:$U$160,0),"")</f>
        <v>48</v>
      </c>
      <c r="W149" s="66" t="str">
        <f t="shared" si="29"/>
        <v/>
      </c>
    </row>
    <row r="150" spans="1:23">
      <c r="A150" s="60" t="s">
        <v>259</v>
      </c>
      <c r="B150" s="67" t="s">
        <v>260</v>
      </c>
      <c r="C150" s="62" t="s">
        <v>126</v>
      </c>
      <c r="D150" s="63">
        <v>0</v>
      </c>
      <c r="E150" s="63">
        <v>0</v>
      </c>
      <c r="F150" s="63"/>
      <c r="G150" s="63"/>
      <c r="H150" s="63"/>
      <c r="I150" s="63"/>
      <c r="J150" s="63"/>
      <c r="K150" s="63"/>
      <c r="L150" s="63"/>
      <c r="M150" s="63">
        <v>4</v>
      </c>
      <c r="N150" s="63"/>
      <c r="O150" s="98">
        <f t="shared" si="20"/>
        <v>4</v>
      </c>
      <c r="P150" s="65">
        <f t="shared" si="21"/>
        <v>3</v>
      </c>
      <c r="Q150" s="64">
        <f t="shared" si="22"/>
        <v>0</v>
      </c>
      <c r="R150" s="64">
        <f t="shared" si="23"/>
        <v>0</v>
      </c>
      <c r="S150" s="64">
        <f t="shared" si="24"/>
        <v>0</v>
      </c>
      <c r="T150" s="64">
        <f t="shared" si="25"/>
        <v>0</v>
      </c>
      <c r="U150" s="64">
        <f t="shared" si="28"/>
        <v>4</v>
      </c>
      <c r="V150" s="99">
        <f>+IF(+COUNT(D150:N150)&gt;0,RANK(U150,$U$102:$U$160,0),"")</f>
        <v>49</v>
      </c>
      <c r="W150" s="66" t="str">
        <f t="shared" si="29"/>
        <v/>
      </c>
    </row>
    <row r="151" spans="1:23">
      <c r="A151" s="60" t="s">
        <v>261</v>
      </c>
      <c r="B151" s="67" t="s">
        <v>262</v>
      </c>
      <c r="C151" s="62" t="s">
        <v>39</v>
      </c>
      <c r="D151" s="63"/>
      <c r="E151" s="63"/>
      <c r="F151" s="63"/>
      <c r="G151" s="63">
        <v>2</v>
      </c>
      <c r="H151" s="63"/>
      <c r="I151" s="63"/>
      <c r="J151" s="63"/>
      <c r="K151" s="63"/>
      <c r="L151" s="63"/>
      <c r="M151" s="63"/>
      <c r="N151" s="63"/>
      <c r="O151" s="98">
        <f t="shared" si="20"/>
        <v>2</v>
      </c>
      <c r="P151" s="65">
        <f t="shared" si="21"/>
        <v>1</v>
      </c>
      <c r="Q151" s="64">
        <f t="shared" si="22"/>
        <v>0</v>
      </c>
      <c r="R151" s="64">
        <f t="shared" si="23"/>
        <v>0</v>
      </c>
      <c r="S151" s="64">
        <f t="shared" si="24"/>
        <v>0</v>
      </c>
      <c r="T151" s="64">
        <f t="shared" si="25"/>
        <v>0</v>
      </c>
      <c r="U151" s="64">
        <f t="shared" si="28"/>
        <v>2</v>
      </c>
      <c r="V151" s="99">
        <f>+IF(+COUNT(D151:N151)&gt;0,RANK(U151,$U$102:$U$160,0),"")</f>
        <v>50</v>
      </c>
      <c r="W151" s="66" t="str">
        <f t="shared" si="29"/>
        <v/>
      </c>
    </row>
    <row r="152" spans="1:23">
      <c r="A152" s="60" t="s">
        <v>79</v>
      </c>
      <c r="B152" s="67" t="s">
        <v>263</v>
      </c>
      <c r="C152" s="62" t="s">
        <v>62</v>
      </c>
      <c r="D152" s="63"/>
      <c r="E152" s="63"/>
      <c r="F152" s="63"/>
      <c r="G152" s="63"/>
      <c r="H152" s="63">
        <v>2</v>
      </c>
      <c r="I152" s="63"/>
      <c r="J152" s="63"/>
      <c r="K152" s="63"/>
      <c r="L152" s="63"/>
      <c r="M152" s="63"/>
      <c r="N152" s="63"/>
      <c r="O152" s="98">
        <f t="shared" si="20"/>
        <v>2</v>
      </c>
      <c r="P152" s="65">
        <f t="shared" si="21"/>
        <v>1</v>
      </c>
      <c r="Q152" s="64">
        <f t="shared" si="22"/>
        <v>0</v>
      </c>
      <c r="R152" s="64">
        <f t="shared" si="23"/>
        <v>0</v>
      </c>
      <c r="S152" s="64">
        <f t="shared" si="24"/>
        <v>0</v>
      </c>
      <c r="T152" s="64">
        <f t="shared" si="25"/>
        <v>0</v>
      </c>
      <c r="U152" s="64">
        <f t="shared" si="28"/>
        <v>2</v>
      </c>
      <c r="V152" s="99">
        <f>+IF(+COUNT(D152:N152)&gt;0,RANK(U152,$U$102:$U$160,0),"")</f>
        <v>50</v>
      </c>
      <c r="W152" s="66" t="str">
        <f t="shared" si="29"/>
        <v/>
      </c>
    </row>
    <row r="153" spans="1:23">
      <c r="A153" s="60" t="s">
        <v>69</v>
      </c>
      <c r="B153" s="67" t="s">
        <v>147</v>
      </c>
      <c r="C153" s="62" t="s">
        <v>39</v>
      </c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98">
        <f t="shared" si="20"/>
        <v>0</v>
      </c>
      <c r="P153" s="65">
        <f t="shared" si="21"/>
        <v>0</v>
      </c>
      <c r="Q153" s="64">
        <f t="shared" si="22"/>
        <v>0</v>
      </c>
      <c r="R153" s="64">
        <f t="shared" si="23"/>
        <v>0</v>
      </c>
      <c r="S153" s="64">
        <f t="shared" si="24"/>
        <v>0</v>
      </c>
      <c r="T153" s="64">
        <f t="shared" si="25"/>
        <v>0</v>
      </c>
      <c r="U153" s="64">
        <f t="shared" si="28"/>
        <v>0</v>
      </c>
      <c r="V153" s="99" t="str">
        <f>+IF(+COUNT(D153:N153)&gt;0,RANK(U153,$U$102:$U$160,0),"")</f>
        <v/>
      </c>
      <c r="W153" s="66" t="str">
        <f t="shared" si="29"/>
        <v/>
      </c>
    </row>
    <row r="154" spans="1:23">
      <c r="A154" s="60" t="s">
        <v>264</v>
      </c>
      <c r="B154" s="67" t="s">
        <v>212</v>
      </c>
      <c r="C154" s="62" t="s">
        <v>65</v>
      </c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98">
        <f t="shared" si="20"/>
        <v>0</v>
      </c>
      <c r="P154" s="65">
        <f t="shared" si="21"/>
        <v>0</v>
      </c>
      <c r="Q154" s="64">
        <f t="shared" si="22"/>
        <v>0</v>
      </c>
      <c r="R154" s="64">
        <f t="shared" si="23"/>
        <v>0</v>
      </c>
      <c r="S154" s="64">
        <f t="shared" si="24"/>
        <v>0</v>
      </c>
      <c r="T154" s="64">
        <f t="shared" si="25"/>
        <v>0</v>
      </c>
      <c r="U154" s="64">
        <f t="shared" si="28"/>
        <v>0</v>
      </c>
      <c r="V154" s="99" t="str">
        <f>+IF(+COUNT(D154:N154)&gt;0,RANK(U154,$U$102:$U$160,0),"")</f>
        <v/>
      </c>
      <c r="W154" s="66" t="str">
        <f t="shared" si="29"/>
        <v/>
      </c>
    </row>
    <row r="155" spans="1:23">
      <c r="A155" s="60" t="s">
        <v>265</v>
      </c>
      <c r="B155" s="67" t="s">
        <v>260</v>
      </c>
      <c r="C155" s="62" t="s">
        <v>237</v>
      </c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98">
        <f t="shared" si="20"/>
        <v>0</v>
      </c>
      <c r="P155" s="65">
        <f t="shared" si="21"/>
        <v>0</v>
      </c>
      <c r="Q155" s="64">
        <f t="shared" si="22"/>
        <v>0</v>
      </c>
      <c r="R155" s="64">
        <f t="shared" si="23"/>
        <v>0</v>
      </c>
      <c r="S155" s="64">
        <f t="shared" si="24"/>
        <v>0</v>
      </c>
      <c r="T155" s="64">
        <f t="shared" si="25"/>
        <v>0</v>
      </c>
      <c r="U155" s="64">
        <f t="shared" si="28"/>
        <v>0</v>
      </c>
      <c r="V155" s="99" t="str">
        <f>+IF(+COUNT(D155:N155)&gt;0,RANK(U155,$U$102:$U$160,0),"")</f>
        <v/>
      </c>
      <c r="W155" s="66" t="str">
        <f t="shared" si="29"/>
        <v/>
      </c>
    </row>
    <row r="156" spans="1:23">
      <c r="A156" s="60" t="s">
        <v>266</v>
      </c>
      <c r="B156" s="67" t="s">
        <v>267</v>
      </c>
      <c r="C156" s="62" t="s">
        <v>39</v>
      </c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98">
        <f t="shared" si="20"/>
        <v>0</v>
      </c>
      <c r="P156" s="65">
        <f t="shared" si="21"/>
        <v>0</v>
      </c>
      <c r="Q156" s="64">
        <f t="shared" si="22"/>
        <v>0</v>
      </c>
      <c r="R156" s="64">
        <f t="shared" si="23"/>
        <v>0</v>
      </c>
      <c r="S156" s="64">
        <f t="shared" si="24"/>
        <v>0</v>
      </c>
      <c r="T156" s="64">
        <f t="shared" si="25"/>
        <v>0</v>
      </c>
      <c r="U156" s="64">
        <f t="shared" si="28"/>
        <v>0</v>
      </c>
      <c r="V156" s="99" t="str">
        <f>+IF(+COUNT(D156:N156)&gt;0,RANK(U156,$U$102:$U$160,0),"")</f>
        <v/>
      </c>
      <c r="W156" s="66" t="str">
        <f t="shared" si="29"/>
        <v/>
      </c>
    </row>
    <row r="157" spans="1:23">
      <c r="A157" s="60" t="s">
        <v>268</v>
      </c>
      <c r="B157" s="67" t="s">
        <v>269</v>
      </c>
      <c r="C157" s="62" t="s">
        <v>135</v>
      </c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98">
        <f t="shared" si="20"/>
        <v>0</v>
      </c>
      <c r="P157" s="65">
        <f t="shared" si="21"/>
        <v>0</v>
      </c>
      <c r="Q157" s="64">
        <f t="shared" si="22"/>
        <v>0</v>
      </c>
      <c r="R157" s="64">
        <f t="shared" si="23"/>
        <v>0</v>
      </c>
      <c r="S157" s="64">
        <f t="shared" si="24"/>
        <v>0</v>
      </c>
      <c r="T157" s="64">
        <f t="shared" si="25"/>
        <v>0</v>
      </c>
      <c r="U157" s="64">
        <f t="shared" si="28"/>
        <v>0</v>
      </c>
      <c r="V157" s="99" t="str">
        <f>+IF(+COUNT(D157:N157)&gt;0,RANK(U157,$U$102:$U$160,0),"")</f>
        <v/>
      </c>
      <c r="W157" s="66" t="str">
        <f t="shared" si="29"/>
        <v/>
      </c>
    </row>
    <row r="158" spans="1:23">
      <c r="A158" s="60" t="s">
        <v>270</v>
      </c>
      <c r="B158" s="67" t="s">
        <v>239</v>
      </c>
      <c r="C158" s="62" t="s">
        <v>45</v>
      </c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98">
        <f t="shared" si="20"/>
        <v>0</v>
      </c>
      <c r="P158" s="65">
        <f t="shared" si="21"/>
        <v>0</v>
      </c>
      <c r="Q158" s="64">
        <f t="shared" si="22"/>
        <v>0</v>
      </c>
      <c r="R158" s="64">
        <f t="shared" si="23"/>
        <v>0</v>
      </c>
      <c r="S158" s="64">
        <f t="shared" si="24"/>
        <v>0</v>
      </c>
      <c r="T158" s="64">
        <f t="shared" si="25"/>
        <v>0</v>
      </c>
      <c r="U158" s="64">
        <f t="shared" si="28"/>
        <v>0</v>
      </c>
      <c r="V158" s="99" t="str">
        <f>+IF(+COUNT(D158:N158)&gt;0,RANK(U158,$U$102:$U$160,0),"")</f>
        <v/>
      </c>
      <c r="W158" s="66" t="str">
        <f t="shared" si="29"/>
        <v/>
      </c>
    </row>
    <row r="159" spans="1:23">
      <c r="A159" s="60" t="s">
        <v>271</v>
      </c>
      <c r="B159" s="67" t="s">
        <v>262</v>
      </c>
      <c r="C159" s="62" t="s">
        <v>65</v>
      </c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98">
        <f t="shared" si="20"/>
        <v>0</v>
      </c>
      <c r="P159" s="65">
        <f t="shared" si="21"/>
        <v>0</v>
      </c>
      <c r="Q159" s="64">
        <f t="shared" si="22"/>
        <v>0</v>
      </c>
      <c r="R159" s="64">
        <f t="shared" si="23"/>
        <v>0</v>
      </c>
      <c r="S159" s="64">
        <f t="shared" si="24"/>
        <v>0</v>
      </c>
      <c r="T159" s="64">
        <f t="shared" si="25"/>
        <v>0</v>
      </c>
      <c r="U159" s="64">
        <f t="shared" si="28"/>
        <v>0</v>
      </c>
      <c r="V159" s="99" t="str">
        <f>+IF(+COUNT(D159:N159)&gt;0,RANK(U159,$U$102:$U$160,0),"")</f>
        <v/>
      </c>
      <c r="W159" s="66" t="str">
        <f t="shared" si="29"/>
        <v/>
      </c>
    </row>
    <row r="160" spans="1:23">
      <c r="A160" s="101"/>
      <c r="B160" s="101"/>
      <c r="C160" s="102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98"/>
      <c r="P160" s="65"/>
      <c r="Q160" s="64"/>
      <c r="R160" s="64"/>
      <c r="S160" s="64"/>
      <c r="T160" s="64"/>
      <c r="U160" s="64"/>
      <c r="V160" s="99"/>
      <c r="W160" s="66"/>
    </row>
    <row r="161" spans="1:23">
      <c r="A161" s="72">
        <f>COUNTIF($A$102:$A$160,"&gt;&lt;")</f>
        <v>58</v>
      </c>
      <c r="B161" s="72">
        <f>COUNTIF($B$102:$B$160,"&gt;&lt;")</f>
        <v>58</v>
      </c>
      <c r="C161" s="72">
        <f>COUNTIF($C$102:$C$160,"&gt;&lt;")</f>
        <v>58</v>
      </c>
      <c r="D161" s="72">
        <f>COUNTIF(D$102:D$160,"=0")+COUNTIF(D$102:D$160,"&gt;0")</f>
        <v>33</v>
      </c>
      <c r="E161" s="72">
        <f>COUNTIF(E$102:E$160,"=0")+COUNTIF(E$102:E$160,"&gt;0")</f>
        <v>32</v>
      </c>
      <c r="F161" s="72">
        <f>COUNTIF(F$102:F$160,"=0")+COUNTIF(F$102:F$160,"&gt;0")</f>
        <v>39</v>
      </c>
      <c r="G161" s="72">
        <f>COUNTIF(G$102:G$160,"=0")+COUNTIF(G$102:G$160,"&gt;0")</f>
        <v>37</v>
      </c>
      <c r="H161" s="72">
        <f>COUNTIF(H$102:H$160,"=0")+COUNTIF(H$102:H$160,"&gt;0")</f>
        <v>39</v>
      </c>
      <c r="I161" s="72">
        <f>COUNTIF(I$102:I$160,"=0")+COUNTIF(I$102:I$160,"&gt;0")</f>
        <v>33</v>
      </c>
      <c r="J161" s="72">
        <f>COUNTIF(J$102:J$160,"=0")+COUNTIF(J$102:J$160,"&gt;0")</f>
        <v>32</v>
      </c>
      <c r="K161" s="72">
        <f>COUNTIF(K$102:K$160,"=0")+COUNTIF(K$102:K$160,"&gt;0")</f>
        <v>37</v>
      </c>
      <c r="L161" s="72">
        <f>COUNTIF(L$102:L$160,"=0")+COUNTIF(L$102:L$160,"&gt;0")</f>
        <v>29</v>
      </c>
      <c r="M161" s="72">
        <f>COUNTIF(M$102:M$160,"=0")+COUNTIF(M$102:M$160,"&gt;0")</f>
        <v>21</v>
      </c>
      <c r="N161" s="72">
        <f>COUNTIF(N$102:N$160,"=0")+COUNTIF(N$102:N$160,"&gt;0")</f>
        <v>27</v>
      </c>
      <c r="O161" s="64"/>
      <c r="P161" s="64"/>
      <c r="Q161" s="64"/>
      <c r="R161" s="64"/>
      <c r="S161" s="64"/>
      <c r="T161" s="64"/>
      <c r="U161" s="64"/>
      <c r="V161" s="64"/>
      <c r="W161" s="66"/>
    </row>
    <row r="162" spans="1:23">
      <c r="A162" s="74"/>
      <c r="B162" s="75"/>
      <c r="C162" s="76"/>
      <c r="D162" s="77">
        <f t="shared" ref="D162:N162" si="30">IF(D161&gt;0,D161/$A161,0)</f>
        <v>0.56896551724137934</v>
      </c>
      <c r="E162" s="77">
        <f t="shared" si="30"/>
        <v>0.55172413793103448</v>
      </c>
      <c r="F162" s="77">
        <f t="shared" si="30"/>
        <v>0.67241379310344829</v>
      </c>
      <c r="G162" s="77">
        <f t="shared" si="30"/>
        <v>0.63793103448275867</v>
      </c>
      <c r="H162" s="77">
        <f t="shared" si="30"/>
        <v>0.67241379310344829</v>
      </c>
      <c r="I162" s="77">
        <f t="shared" si="30"/>
        <v>0.56896551724137934</v>
      </c>
      <c r="J162" s="77">
        <f t="shared" si="30"/>
        <v>0.55172413793103448</v>
      </c>
      <c r="K162" s="77">
        <f t="shared" si="30"/>
        <v>0.63793103448275867</v>
      </c>
      <c r="L162" s="77">
        <f t="shared" si="30"/>
        <v>0.5</v>
      </c>
      <c r="M162" s="77">
        <f t="shared" si="30"/>
        <v>0.36206896551724138</v>
      </c>
      <c r="N162" s="77">
        <f t="shared" si="30"/>
        <v>0.46551724137931033</v>
      </c>
      <c r="O162" s="64"/>
      <c r="P162" s="64"/>
      <c r="Q162" s="64"/>
      <c r="R162" s="64"/>
      <c r="S162" s="64"/>
      <c r="T162" s="64"/>
      <c r="U162" s="64"/>
      <c r="V162" s="64"/>
      <c r="W162" s="66"/>
    </row>
    <row r="163" spans="1:23">
      <c r="A163" s="78" t="s">
        <v>10</v>
      </c>
      <c r="B163" s="95"/>
      <c r="C163" s="96"/>
      <c r="D163" s="65" t="s">
        <v>10</v>
      </c>
      <c r="E163" s="65" t="s">
        <v>10</v>
      </c>
      <c r="F163" s="65" t="s">
        <v>10</v>
      </c>
      <c r="G163" s="65" t="s">
        <v>10</v>
      </c>
      <c r="H163" s="65" t="s">
        <v>10</v>
      </c>
      <c r="I163" s="65" t="s">
        <v>10</v>
      </c>
      <c r="J163" s="65" t="s">
        <v>10</v>
      </c>
      <c r="K163" s="65" t="s">
        <v>10</v>
      </c>
      <c r="L163" s="65" t="s">
        <v>10</v>
      </c>
      <c r="M163" s="65" t="s">
        <v>10</v>
      </c>
      <c r="N163" s="65" t="s">
        <v>10</v>
      </c>
      <c r="O163" s="64"/>
      <c r="P163" s="69"/>
      <c r="Q163" s="69"/>
      <c r="R163" s="69"/>
      <c r="S163" s="69"/>
      <c r="T163" s="69"/>
      <c r="U163" s="69"/>
      <c r="V163" s="97"/>
      <c r="W163" s="66"/>
    </row>
    <row r="164" spans="1:23" ht="18">
      <c r="A164" s="103" t="s">
        <v>272</v>
      </c>
      <c r="B164" s="104"/>
      <c r="C164" s="105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7"/>
      <c r="Q164" s="107"/>
      <c r="R164" s="107"/>
      <c r="S164" s="107"/>
      <c r="T164" s="107"/>
      <c r="U164" s="107"/>
      <c r="V164" s="107"/>
      <c r="W164" s="70" t="s">
        <v>10</v>
      </c>
    </row>
    <row r="165" spans="1:23">
      <c r="A165" s="94"/>
      <c r="B165" s="95"/>
      <c r="C165" s="9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97"/>
      <c r="P165" s="97"/>
      <c r="Q165" s="97"/>
      <c r="R165" s="97"/>
      <c r="S165" s="97"/>
      <c r="T165" s="97"/>
      <c r="U165" s="97"/>
      <c r="V165" s="97"/>
      <c r="W165" s="70" t="s">
        <v>10</v>
      </c>
    </row>
    <row r="166" spans="1:23" ht="15.75">
      <c r="A166" s="82" t="s">
        <v>11</v>
      </c>
      <c r="B166" s="83" t="s">
        <v>12</v>
      </c>
      <c r="C166" s="84" t="s">
        <v>13</v>
      </c>
      <c r="D166" s="84" t="s">
        <v>273</v>
      </c>
      <c r="E166" s="85"/>
      <c r="F166" s="85"/>
      <c r="G166" s="85"/>
      <c r="H166" s="85"/>
      <c r="I166" s="85"/>
      <c r="J166" s="85"/>
      <c r="K166" s="85"/>
      <c r="L166" s="85"/>
      <c r="M166" s="85"/>
      <c r="N166" s="84"/>
      <c r="O166" s="86"/>
      <c r="P166" s="86"/>
      <c r="Q166" s="86"/>
      <c r="R166" s="86"/>
      <c r="S166" s="86"/>
      <c r="T166" s="86"/>
      <c r="U166" s="86"/>
      <c r="V166" s="86"/>
      <c r="W166" s="108" t="s">
        <v>10</v>
      </c>
    </row>
    <row r="167" spans="1:23" ht="75.75">
      <c r="A167" s="52" t="s">
        <v>83</v>
      </c>
      <c r="B167" s="53" t="s">
        <v>16</v>
      </c>
      <c r="C167" s="54" t="s">
        <v>17</v>
      </c>
      <c r="D167" s="55" t="s">
        <v>18</v>
      </c>
      <c r="E167" s="55" t="s">
        <v>19</v>
      </c>
      <c r="F167" s="55" t="s">
        <v>20</v>
      </c>
      <c r="G167" s="55" t="s">
        <v>21</v>
      </c>
      <c r="H167" s="55" t="s">
        <v>22</v>
      </c>
      <c r="I167" s="55" t="s">
        <v>23</v>
      </c>
      <c r="J167" s="55" t="s">
        <v>24</v>
      </c>
      <c r="K167" s="56" t="s">
        <v>25</v>
      </c>
      <c r="L167" s="55" t="s">
        <v>26</v>
      </c>
      <c r="M167" s="55" t="s">
        <v>27</v>
      </c>
      <c r="N167" s="56" t="s">
        <v>21</v>
      </c>
      <c r="O167" s="57" t="s">
        <v>28</v>
      </c>
      <c r="P167" s="57" t="s">
        <v>29</v>
      </c>
      <c r="Q167" s="57" t="s">
        <v>30</v>
      </c>
      <c r="R167" s="57" t="s">
        <v>31</v>
      </c>
      <c r="S167" s="57" t="s">
        <v>32</v>
      </c>
      <c r="T167" s="57" t="s">
        <v>33</v>
      </c>
      <c r="U167" s="58" t="s">
        <v>34</v>
      </c>
      <c r="V167" s="57" t="s">
        <v>35</v>
      </c>
      <c r="W167" s="57" t="s">
        <v>36</v>
      </c>
    </row>
    <row r="168" spans="1:23">
      <c r="A168" s="60" t="s">
        <v>37</v>
      </c>
      <c r="B168" s="61" t="s">
        <v>38</v>
      </c>
      <c r="C168" s="62" t="s">
        <v>39</v>
      </c>
      <c r="D168" s="63">
        <v>32</v>
      </c>
      <c r="E168" s="63">
        <v>43</v>
      </c>
      <c r="F168" s="63"/>
      <c r="G168" s="63">
        <v>31</v>
      </c>
      <c r="H168" s="63">
        <v>27</v>
      </c>
      <c r="I168" s="63">
        <v>32</v>
      </c>
      <c r="J168" s="63">
        <v>32</v>
      </c>
      <c r="K168" s="63">
        <v>36</v>
      </c>
      <c r="L168" s="63">
        <v>36</v>
      </c>
      <c r="M168" s="63"/>
      <c r="N168" s="63">
        <v>36</v>
      </c>
      <c r="O168" s="64">
        <f t="shared" ref="O168:O186" si="31">SUM(D168:N168)</f>
        <v>305</v>
      </c>
      <c r="P168" s="65">
        <f t="shared" ref="P168:P186" si="32">COUNT(D168:N168)</f>
        <v>9</v>
      </c>
      <c r="Q168" s="64">
        <f t="shared" ref="Q168:Q186" si="33">IF(P168&lt;9,0,SMALL(D168:N168,1))</f>
        <v>27</v>
      </c>
      <c r="R168" s="64">
        <f t="shared" ref="R168:R186" si="34">IF(P168&lt;10,0,SMALL(D168:N168,2))</f>
        <v>0</v>
      </c>
      <c r="S168" s="64">
        <f t="shared" ref="S168:S186" si="35">IF(P168&lt;11,0,SMALL(D168:N168,3))</f>
        <v>0</v>
      </c>
      <c r="T168" s="64">
        <f t="shared" ref="T168:T186" si="36">IF(P168&lt;12,0,+SMALL(D168:N168,4))</f>
        <v>0</v>
      </c>
      <c r="U168" s="64">
        <f t="shared" ref="U168:U186" si="37">IF(EXCLUS=4,O168-Q168-R168-S168-T168,IF(EXCLUS=3,O168-Q168-R168-S168,IF(EXCLUS=2,O168-Q168-R168,IF(EXCLUS=1,O168-Q168))))</f>
        <v>278</v>
      </c>
      <c r="V168" s="64">
        <f>+IF(+COUNT(D168:N168)&gt;0,RANK(U168,$U$168:$U$187,0),"")</f>
        <v>1</v>
      </c>
      <c r="W168" s="66">
        <f t="shared" ref="W168:W186" si="38">IF(P168&gt;MAXCOMPET-1,1,"")</f>
        <v>1</v>
      </c>
    </row>
    <row r="169" spans="1:23">
      <c r="A169" s="60" t="s">
        <v>46</v>
      </c>
      <c r="B169" s="61" t="s">
        <v>47</v>
      </c>
      <c r="C169" s="62" t="s">
        <v>39</v>
      </c>
      <c r="D169" s="63">
        <v>31</v>
      </c>
      <c r="E169" s="63">
        <v>32</v>
      </c>
      <c r="F169" s="63">
        <v>32</v>
      </c>
      <c r="G169" s="63">
        <v>42</v>
      </c>
      <c r="H169" s="63">
        <v>40</v>
      </c>
      <c r="I169" s="63">
        <v>29</v>
      </c>
      <c r="J169" s="63">
        <v>33</v>
      </c>
      <c r="K169" s="63">
        <v>31</v>
      </c>
      <c r="L169" s="63">
        <v>31</v>
      </c>
      <c r="M169" s="63">
        <v>30</v>
      </c>
      <c r="N169" s="63">
        <v>33</v>
      </c>
      <c r="O169" s="64">
        <f t="shared" si="31"/>
        <v>364</v>
      </c>
      <c r="P169" s="65">
        <f t="shared" si="32"/>
        <v>11</v>
      </c>
      <c r="Q169" s="64">
        <f t="shared" si="33"/>
        <v>29</v>
      </c>
      <c r="R169" s="64">
        <f t="shared" si="34"/>
        <v>30</v>
      </c>
      <c r="S169" s="64">
        <f t="shared" si="35"/>
        <v>31</v>
      </c>
      <c r="T169" s="64">
        <f t="shared" si="36"/>
        <v>0</v>
      </c>
      <c r="U169" s="64">
        <f t="shared" si="37"/>
        <v>274</v>
      </c>
      <c r="V169" s="64">
        <f>+IF(+COUNT(D169:N169)&gt;0,RANK(U169,$U$168:$U$187,0),"")</f>
        <v>2</v>
      </c>
      <c r="W169" s="66">
        <f t="shared" si="38"/>
        <v>1</v>
      </c>
    </row>
    <row r="170" spans="1:23">
      <c r="A170" s="60" t="s">
        <v>48</v>
      </c>
      <c r="B170" s="61" t="s">
        <v>49</v>
      </c>
      <c r="C170" s="62" t="s">
        <v>45</v>
      </c>
      <c r="D170" s="63">
        <v>34</v>
      </c>
      <c r="E170" s="63">
        <v>38</v>
      </c>
      <c r="F170" s="63">
        <v>26</v>
      </c>
      <c r="G170" s="63">
        <v>28</v>
      </c>
      <c r="H170" s="63">
        <v>31</v>
      </c>
      <c r="I170" s="63">
        <v>29</v>
      </c>
      <c r="J170" s="63">
        <v>33</v>
      </c>
      <c r="K170" s="63">
        <v>34</v>
      </c>
      <c r="L170" s="63">
        <v>28</v>
      </c>
      <c r="M170" s="63">
        <v>26</v>
      </c>
      <c r="N170" s="63">
        <v>37</v>
      </c>
      <c r="O170" s="64">
        <f t="shared" si="31"/>
        <v>344</v>
      </c>
      <c r="P170" s="65">
        <f t="shared" si="32"/>
        <v>11</v>
      </c>
      <c r="Q170" s="64">
        <f t="shared" si="33"/>
        <v>26</v>
      </c>
      <c r="R170" s="64">
        <f t="shared" si="34"/>
        <v>26</v>
      </c>
      <c r="S170" s="64">
        <f t="shared" si="35"/>
        <v>28</v>
      </c>
      <c r="T170" s="64">
        <f t="shared" si="36"/>
        <v>0</v>
      </c>
      <c r="U170" s="64">
        <f t="shared" si="37"/>
        <v>264</v>
      </c>
      <c r="V170" s="64">
        <f>+IF(+COUNT(D170:N170)&gt;0,RANK(U170,$U$168:$U$187,0),"")</f>
        <v>3</v>
      </c>
      <c r="W170" s="66">
        <f t="shared" si="38"/>
        <v>1</v>
      </c>
    </row>
    <row r="171" spans="1:23">
      <c r="A171" s="60" t="s">
        <v>40</v>
      </c>
      <c r="B171" s="61" t="s">
        <v>41</v>
      </c>
      <c r="C171" s="62" t="s">
        <v>42</v>
      </c>
      <c r="D171" s="63"/>
      <c r="E171" s="63">
        <v>28</v>
      </c>
      <c r="F171" s="63">
        <v>28</v>
      </c>
      <c r="G171" s="63">
        <v>34</v>
      </c>
      <c r="H171" s="63">
        <v>29</v>
      </c>
      <c r="I171" s="63">
        <v>29</v>
      </c>
      <c r="J171" s="63">
        <v>38</v>
      </c>
      <c r="K171" s="63">
        <v>24</v>
      </c>
      <c r="L171" s="63">
        <v>30</v>
      </c>
      <c r="M171" s="63">
        <v>25</v>
      </c>
      <c r="N171" s="63">
        <v>36</v>
      </c>
      <c r="O171" s="64">
        <f t="shared" si="31"/>
        <v>301</v>
      </c>
      <c r="P171" s="65">
        <f t="shared" si="32"/>
        <v>10</v>
      </c>
      <c r="Q171" s="64">
        <f t="shared" si="33"/>
        <v>24</v>
      </c>
      <c r="R171" s="64">
        <f t="shared" si="34"/>
        <v>25</v>
      </c>
      <c r="S171" s="64">
        <f t="shared" si="35"/>
        <v>0</v>
      </c>
      <c r="T171" s="64">
        <f t="shared" si="36"/>
        <v>0</v>
      </c>
      <c r="U171" s="64">
        <f t="shared" si="37"/>
        <v>252</v>
      </c>
      <c r="V171" s="64">
        <f>+IF(+COUNT(D171:N171)&gt;0,RANK(U171,$U$168:$U$187,0),"")</f>
        <v>4</v>
      </c>
      <c r="W171" s="66">
        <f t="shared" si="38"/>
        <v>1</v>
      </c>
    </row>
    <row r="172" spans="1:23">
      <c r="A172" s="60" t="s">
        <v>54</v>
      </c>
      <c r="B172" s="61" t="s">
        <v>55</v>
      </c>
      <c r="C172" s="62" t="s">
        <v>56</v>
      </c>
      <c r="D172" s="63">
        <v>26</v>
      </c>
      <c r="E172" s="63">
        <v>25</v>
      </c>
      <c r="F172" s="63">
        <v>36</v>
      </c>
      <c r="G172" s="63">
        <v>22</v>
      </c>
      <c r="H172" s="63">
        <v>30</v>
      </c>
      <c r="I172" s="63"/>
      <c r="J172" s="63">
        <v>34</v>
      </c>
      <c r="K172" s="63">
        <v>32</v>
      </c>
      <c r="L172" s="63">
        <v>27</v>
      </c>
      <c r="M172" s="63">
        <v>28</v>
      </c>
      <c r="N172" s="63">
        <v>36</v>
      </c>
      <c r="O172" s="64">
        <f t="shared" si="31"/>
        <v>296</v>
      </c>
      <c r="P172" s="65">
        <f t="shared" si="32"/>
        <v>10</v>
      </c>
      <c r="Q172" s="64">
        <f t="shared" si="33"/>
        <v>22</v>
      </c>
      <c r="R172" s="64">
        <f t="shared" si="34"/>
        <v>25</v>
      </c>
      <c r="S172" s="64">
        <f t="shared" si="35"/>
        <v>0</v>
      </c>
      <c r="T172" s="64">
        <f t="shared" si="36"/>
        <v>0</v>
      </c>
      <c r="U172" s="64">
        <f t="shared" si="37"/>
        <v>249</v>
      </c>
      <c r="V172" s="64">
        <f>+IF(+COUNT(D172:N172)&gt;0,RANK(U172,$U$168:$U$187,0),"")</f>
        <v>5</v>
      </c>
      <c r="W172" s="66">
        <f t="shared" si="38"/>
        <v>1</v>
      </c>
    </row>
    <row r="173" spans="1:23">
      <c r="A173" s="60" t="s">
        <v>43</v>
      </c>
      <c r="B173" s="61" t="s">
        <v>44</v>
      </c>
      <c r="C173" s="62" t="s">
        <v>45</v>
      </c>
      <c r="D173" s="63">
        <v>32</v>
      </c>
      <c r="E173" s="63">
        <v>29</v>
      </c>
      <c r="F173" s="63">
        <v>33</v>
      </c>
      <c r="G173" s="63">
        <v>28</v>
      </c>
      <c r="H173" s="63">
        <v>28</v>
      </c>
      <c r="I173" s="63">
        <v>24</v>
      </c>
      <c r="J173" s="63"/>
      <c r="K173" s="63">
        <v>30</v>
      </c>
      <c r="L173" s="63">
        <v>32</v>
      </c>
      <c r="M173" s="63">
        <v>26</v>
      </c>
      <c r="N173" s="63">
        <v>34</v>
      </c>
      <c r="O173" s="64">
        <f t="shared" si="31"/>
        <v>296</v>
      </c>
      <c r="P173" s="65">
        <f t="shared" si="32"/>
        <v>10</v>
      </c>
      <c r="Q173" s="64">
        <f t="shared" si="33"/>
        <v>24</v>
      </c>
      <c r="R173" s="64">
        <f t="shared" si="34"/>
        <v>26</v>
      </c>
      <c r="S173" s="64">
        <f t="shared" si="35"/>
        <v>0</v>
      </c>
      <c r="T173" s="64">
        <f t="shared" si="36"/>
        <v>0</v>
      </c>
      <c r="U173" s="64">
        <f t="shared" si="37"/>
        <v>246</v>
      </c>
      <c r="V173" s="64">
        <f>+IF(+COUNT(D173:N173)&gt;0,RANK(U173,$U$168:$U$187,0),"")</f>
        <v>6</v>
      </c>
      <c r="W173" s="66">
        <f t="shared" si="38"/>
        <v>1</v>
      </c>
    </row>
    <row r="174" spans="1:23">
      <c r="A174" s="60" t="s">
        <v>52</v>
      </c>
      <c r="B174" s="61" t="s">
        <v>53</v>
      </c>
      <c r="C174" s="62" t="s">
        <v>45</v>
      </c>
      <c r="D174" s="63"/>
      <c r="E174" s="63">
        <v>34</v>
      </c>
      <c r="F174" s="63">
        <v>19</v>
      </c>
      <c r="G174" s="63">
        <v>24</v>
      </c>
      <c r="H174" s="63">
        <v>24</v>
      </c>
      <c r="I174" s="63"/>
      <c r="J174" s="63">
        <v>26</v>
      </c>
      <c r="K174" s="63">
        <v>43</v>
      </c>
      <c r="L174" s="63">
        <v>35</v>
      </c>
      <c r="M174" s="63">
        <v>30</v>
      </c>
      <c r="N174" s="63">
        <v>30</v>
      </c>
      <c r="O174" s="64">
        <f t="shared" si="31"/>
        <v>265</v>
      </c>
      <c r="P174" s="65">
        <f t="shared" si="32"/>
        <v>9</v>
      </c>
      <c r="Q174" s="64">
        <f t="shared" si="33"/>
        <v>19</v>
      </c>
      <c r="R174" s="64">
        <f t="shared" si="34"/>
        <v>0</v>
      </c>
      <c r="S174" s="64">
        <f t="shared" si="35"/>
        <v>0</v>
      </c>
      <c r="T174" s="64">
        <f t="shared" si="36"/>
        <v>0</v>
      </c>
      <c r="U174" s="64">
        <f t="shared" si="37"/>
        <v>246</v>
      </c>
      <c r="V174" s="64">
        <f>+IF(+COUNT(D174:N174)&gt;0,RANK(U174,$U$168:$U$187,0),"")</f>
        <v>6</v>
      </c>
      <c r="W174" s="66">
        <f t="shared" si="38"/>
        <v>1</v>
      </c>
    </row>
    <row r="175" spans="1:23">
      <c r="A175" s="60" t="s">
        <v>50</v>
      </c>
      <c r="B175" s="61" t="s">
        <v>51</v>
      </c>
      <c r="C175" s="62" t="s">
        <v>42</v>
      </c>
      <c r="D175" s="63">
        <v>0</v>
      </c>
      <c r="E175" s="63">
        <v>26</v>
      </c>
      <c r="F175" s="63">
        <v>24</v>
      </c>
      <c r="G175" s="63">
        <v>29</v>
      </c>
      <c r="H175" s="63">
        <v>25</v>
      </c>
      <c r="I175" s="63">
        <v>16</v>
      </c>
      <c r="J175" s="63">
        <v>31</v>
      </c>
      <c r="K175" s="63">
        <v>25</v>
      </c>
      <c r="L175" s="63"/>
      <c r="M175" s="63">
        <v>38</v>
      </c>
      <c r="N175" s="63">
        <v>30</v>
      </c>
      <c r="O175" s="64">
        <f t="shared" si="31"/>
        <v>244</v>
      </c>
      <c r="P175" s="65">
        <f t="shared" si="32"/>
        <v>10</v>
      </c>
      <c r="Q175" s="64">
        <f t="shared" si="33"/>
        <v>0</v>
      </c>
      <c r="R175" s="64">
        <f t="shared" si="34"/>
        <v>16</v>
      </c>
      <c r="S175" s="64">
        <f t="shared" si="35"/>
        <v>0</v>
      </c>
      <c r="T175" s="64">
        <f t="shared" si="36"/>
        <v>0</v>
      </c>
      <c r="U175" s="64">
        <f t="shared" si="37"/>
        <v>228</v>
      </c>
      <c r="V175" s="64">
        <f>+IF(+COUNT(D175:N175)&gt;0,RANK(U175,$U$168:$U$187,0),"")</f>
        <v>8</v>
      </c>
      <c r="W175" s="66">
        <f t="shared" si="38"/>
        <v>1</v>
      </c>
    </row>
    <row r="176" spans="1:23">
      <c r="A176" s="60" t="s">
        <v>57</v>
      </c>
      <c r="B176" s="61" t="s">
        <v>58</v>
      </c>
      <c r="C176" s="62" t="s">
        <v>45</v>
      </c>
      <c r="D176" s="63">
        <v>26</v>
      </c>
      <c r="E176" s="63"/>
      <c r="F176" s="63">
        <v>23</v>
      </c>
      <c r="G176" s="63">
        <v>27</v>
      </c>
      <c r="H176" s="63">
        <v>33</v>
      </c>
      <c r="I176" s="63">
        <v>25</v>
      </c>
      <c r="J176" s="63">
        <v>26</v>
      </c>
      <c r="K176" s="63">
        <v>24</v>
      </c>
      <c r="L176" s="63"/>
      <c r="M176" s="63">
        <v>32</v>
      </c>
      <c r="N176" s="63">
        <v>32</v>
      </c>
      <c r="O176" s="64">
        <f t="shared" si="31"/>
        <v>248</v>
      </c>
      <c r="P176" s="65">
        <f t="shared" si="32"/>
        <v>9</v>
      </c>
      <c r="Q176" s="64">
        <f t="shared" si="33"/>
        <v>23</v>
      </c>
      <c r="R176" s="64">
        <f t="shared" si="34"/>
        <v>0</v>
      </c>
      <c r="S176" s="64">
        <f t="shared" si="35"/>
        <v>0</v>
      </c>
      <c r="T176" s="64">
        <f t="shared" si="36"/>
        <v>0</v>
      </c>
      <c r="U176" s="64">
        <f t="shared" si="37"/>
        <v>225</v>
      </c>
      <c r="V176" s="64">
        <f>+IF(+COUNT(D176:N176)&gt;0,RANK(U176,$U$168:$U$187,0),"")</f>
        <v>9</v>
      </c>
      <c r="W176" s="66">
        <f t="shared" si="38"/>
        <v>1</v>
      </c>
    </row>
    <row r="177" spans="1:23">
      <c r="A177" s="60" t="s">
        <v>74</v>
      </c>
      <c r="B177" s="61" t="s">
        <v>75</v>
      </c>
      <c r="C177" s="62" t="s">
        <v>76</v>
      </c>
      <c r="D177" s="63">
        <v>30</v>
      </c>
      <c r="E177" s="63">
        <v>0</v>
      </c>
      <c r="F177" s="63">
        <v>32</v>
      </c>
      <c r="G177" s="63">
        <v>30</v>
      </c>
      <c r="H177" s="63">
        <v>29</v>
      </c>
      <c r="I177" s="63">
        <v>14</v>
      </c>
      <c r="J177" s="63">
        <v>33</v>
      </c>
      <c r="K177" s="63">
        <v>24</v>
      </c>
      <c r="L177" s="63">
        <v>25</v>
      </c>
      <c r="M177" s="63"/>
      <c r="N177" s="63"/>
      <c r="O177" s="64">
        <f t="shared" si="31"/>
        <v>217</v>
      </c>
      <c r="P177" s="65">
        <f t="shared" si="32"/>
        <v>9</v>
      </c>
      <c r="Q177" s="64">
        <f t="shared" si="33"/>
        <v>0</v>
      </c>
      <c r="R177" s="64">
        <f t="shared" si="34"/>
        <v>0</v>
      </c>
      <c r="S177" s="64">
        <f t="shared" si="35"/>
        <v>0</v>
      </c>
      <c r="T177" s="64">
        <f t="shared" si="36"/>
        <v>0</v>
      </c>
      <c r="U177" s="64">
        <f t="shared" si="37"/>
        <v>217</v>
      </c>
      <c r="V177" s="64">
        <f>+IF(+COUNT(D177:N177)&gt;0,RANK(U177,$U$168:$U$187,0),"")</f>
        <v>10</v>
      </c>
      <c r="W177" s="66">
        <f t="shared" si="38"/>
        <v>1</v>
      </c>
    </row>
    <row r="178" spans="1:23">
      <c r="A178" s="60" t="s">
        <v>59</v>
      </c>
      <c r="B178" s="61" t="s">
        <v>44</v>
      </c>
      <c r="C178" s="62" t="s">
        <v>39</v>
      </c>
      <c r="D178" s="63">
        <v>39</v>
      </c>
      <c r="E178" s="63">
        <v>26</v>
      </c>
      <c r="F178" s="63"/>
      <c r="G178" s="63">
        <v>23</v>
      </c>
      <c r="H178" s="63"/>
      <c r="I178" s="63">
        <v>35</v>
      </c>
      <c r="J178" s="63">
        <v>35</v>
      </c>
      <c r="K178" s="63">
        <v>21</v>
      </c>
      <c r="L178" s="63">
        <v>35</v>
      </c>
      <c r="M178" s="63"/>
      <c r="N178" s="63"/>
      <c r="O178" s="64">
        <f t="shared" si="31"/>
        <v>214</v>
      </c>
      <c r="P178" s="65">
        <f t="shared" si="32"/>
        <v>7</v>
      </c>
      <c r="Q178" s="64">
        <f t="shared" si="33"/>
        <v>0</v>
      </c>
      <c r="R178" s="64">
        <f t="shared" si="34"/>
        <v>0</v>
      </c>
      <c r="S178" s="64">
        <f t="shared" si="35"/>
        <v>0</v>
      </c>
      <c r="T178" s="64">
        <f t="shared" si="36"/>
        <v>0</v>
      </c>
      <c r="U178" s="64">
        <f t="shared" si="37"/>
        <v>214</v>
      </c>
      <c r="V178" s="64">
        <f>+IF(+COUNT(D178:N178)&gt;0,RANK(U178,$U$168:$U$187,0),"")</f>
        <v>11</v>
      </c>
      <c r="W178" s="66" t="str">
        <f t="shared" si="38"/>
        <v/>
      </c>
    </row>
    <row r="179" spans="1:23">
      <c r="A179" s="60" t="s">
        <v>66</v>
      </c>
      <c r="B179" s="61" t="s">
        <v>67</v>
      </c>
      <c r="C179" s="62" t="s">
        <v>68</v>
      </c>
      <c r="D179" s="63"/>
      <c r="E179" s="63"/>
      <c r="F179" s="63">
        <v>25</v>
      </c>
      <c r="G179" s="63">
        <v>28</v>
      </c>
      <c r="H179" s="63">
        <v>27</v>
      </c>
      <c r="I179" s="63">
        <v>19</v>
      </c>
      <c r="J179" s="63">
        <v>24</v>
      </c>
      <c r="K179" s="63">
        <v>30</v>
      </c>
      <c r="L179" s="63"/>
      <c r="M179" s="63">
        <v>30</v>
      </c>
      <c r="N179" s="63">
        <v>31</v>
      </c>
      <c r="O179" s="64">
        <f t="shared" si="31"/>
        <v>214</v>
      </c>
      <c r="P179" s="65">
        <f t="shared" si="32"/>
        <v>8</v>
      </c>
      <c r="Q179" s="64">
        <f t="shared" si="33"/>
        <v>0</v>
      </c>
      <c r="R179" s="64">
        <f t="shared" si="34"/>
        <v>0</v>
      </c>
      <c r="S179" s="64">
        <f t="shared" si="35"/>
        <v>0</v>
      </c>
      <c r="T179" s="64">
        <f t="shared" si="36"/>
        <v>0</v>
      </c>
      <c r="U179" s="64">
        <f t="shared" si="37"/>
        <v>214</v>
      </c>
      <c r="V179" s="64">
        <f>+IF(+COUNT(D179:N179)&gt;0,RANK(U179,$U$168:$U$187,0),"")</f>
        <v>11</v>
      </c>
      <c r="W179" s="66">
        <f t="shared" si="38"/>
        <v>1</v>
      </c>
    </row>
    <row r="180" spans="1:23">
      <c r="A180" s="60" t="s">
        <v>63</v>
      </c>
      <c r="B180" s="61" t="s">
        <v>64</v>
      </c>
      <c r="C180" s="62" t="s">
        <v>65</v>
      </c>
      <c r="D180" s="63">
        <v>25</v>
      </c>
      <c r="E180" s="63">
        <v>32</v>
      </c>
      <c r="F180" s="63">
        <v>25</v>
      </c>
      <c r="G180" s="63">
        <v>29</v>
      </c>
      <c r="H180" s="63">
        <v>27</v>
      </c>
      <c r="I180" s="63">
        <v>27</v>
      </c>
      <c r="J180" s="63"/>
      <c r="K180" s="63">
        <v>25</v>
      </c>
      <c r="L180" s="63"/>
      <c r="M180" s="63"/>
      <c r="N180" s="63"/>
      <c r="O180" s="64">
        <f t="shared" si="31"/>
        <v>190</v>
      </c>
      <c r="P180" s="65">
        <f t="shared" si="32"/>
        <v>7</v>
      </c>
      <c r="Q180" s="64">
        <f t="shared" si="33"/>
        <v>0</v>
      </c>
      <c r="R180" s="64">
        <f t="shared" si="34"/>
        <v>0</v>
      </c>
      <c r="S180" s="64">
        <f t="shared" si="35"/>
        <v>0</v>
      </c>
      <c r="T180" s="64">
        <f t="shared" si="36"/>
        <v>0</v>
      </c>
      <c r="U180" s="64">
        <f t="shared" si="37"/>
        <v>190</v>
      </c>
      <c r="V180" s="64">
        <f>+IF(+COUNT(D180:N180)&gt;0,RANK(U180,$U$168:$U$187,0),"")</f>
        <v>13</v>
      </c>
      <c r="W180" s="66" t="str">
        <f t="shared" si="38"/>
        <v/>
      </c>
    </row>
    <row r="181" spans="1:23">
      <c r="A181" s="60" t="s">
        <v>71</v>
      </c>
      <c r="B181" s="61" t="s">
        <v>72</v>
      </c>
      <c r="C181" s="62" t="s">
        <v>73</v>
      </c>
      <c r="D181" s="63"/>
      <c r="E181" s="63">
        <v>25</v>
      </c>
      <c r="F181" s="63"/>
      <c r="G181" s="63">
        <v>29</v>
      </c>
      <c r="H181" s="63">
        <v>25</v>
      </c>
      <c r="I181" s="63">
        <v>25</v>
      </c>
      <c r="J181" s="63"/>
      <c r="K181" s="63">
        <v>23</v>
      </c>
      <c r="L181" s="63"/>
      <c r="M181" s="63"/>
      <c r="N181" s="63"/>
      <c r="O181" s="64">
        <f t="shared" si="31"/>
        <v>127</v>
      </c>
      <c r="P181" s="65">
        <f t="shared" si="32"/>
        <v>5</v>
      </c>
      <c r="Q181" s="64">
        <f t="shared" si="33"/>
        <v>0</v>
      </c>
      <c r="R181" s="64">
        <f t="shared" si="34"/>
        <v>0</v>
      </c>
      <c r="S181" s="64">
        <f t="shared" si="35"/>
        <v>0</v>
      </c>
      <c r="T181" s="64">
        <f t="shared" si="36"/>
        <v>0</v>
      </c>
      <c r="U181" s="64">
        <f t="shared" si="37"/>
        <v>127</v>
      </c>
      <c r="V181" s="64">
        <f>+IF(+COUNT(D181:N181)&gt;0,RANK(U181,$U$168:$U$187,0),"")</f>
        <v>14</v>
      </c>
      <c r="W181" s="66" t="str">
        <f t="shared" si="38"/>
        <v/>
      </c>
    </row>
    <row r="182" spans="1:23">
      <c r="A182" s="60" t="s">
        <v>77</v>
      </c>
      <c r="B182" s="61" t="s">
        <v>78</v>
      </c>
      <c r="C182" s="62" t="s">
        <v>62</v>
      </c>
      <c r="D182" s="63"/>
      <c r="E182" s="63"/>
      <c r="F182" s="63"/>
      <c r="G182" s="63">
        <v>26</v>
      </c>
      <c r="H182" s="63">
        <v>27</v>
      </c>
      <c r="I182" s="63">
        <v>23</v>
      </c>
      <c r="J182" s="63">
        <v>21</v>
      </c>
      <c r="K182" s="63"/>
      <c r="L182" s="63"/>
      <c r="M182" s="63"/>
      <c r="N182" s="63"/>
      <c r="O182" s="64">
        <f t="shared" si="31"/>
        <v>97</v>
      </c>
      <c r="P182" s="65">
        <f t="shared" si="32"/>
        <v>4</v>
      </c>
      <c r="Q182" s="64">
        <f t="shared" si="33"/>
        <v>0</v>
      </c>
      <c r="R182" s="64">
        <f t="shared" si="34"/>
        <v>0</v>
      </c>
      <c r="S182" s="64">
        <f t="shared" si="35"/>
        <v>0</v>
      </c>
      <c r="T182" s="64">
        <f t="shared" si="36"/>
        <v>0</v>
      </c>
      <c r="U182" s="64">
        <f t="shared" si="37"/>
        <v>97</v>
      </c>
      <c r="V182" s="64">
        <f>+IF(+COUNT(D182:N182)&gt;0,RANK(U182,$U$168:$U$187,0),"")</f>
        <v>15</v>
      </c>
      <c r="W182" s="66" t="str">
        <f t="shared" si="38"/>
        <v/>
      </c>
    </row>
    <row r="183" spans="1:23">
      <c r="A183" s="60" t="s">
        <v>60</v>
      </c>
      <c r="B183" s="61" t="s">
        <v>61</v>
      </c>
      <c r="C183" s="62" t="s">
        <v>62</v>
      </c>
      <c r="D183" s="63">
        <v>40</v>
      </c>
      <c r="E183" s="63"/>
      <c r="F183" s="63">
        <v>28</v>
      </c>
      <c r="G183" s="63"/>
      <c r="H183" s="63">
        <v>29</v>
      </c>
      <c r="I183" s="63"/>
      <c r="J183" s="63"/>
      <c r="K183" s="63"/>
      <c r="L183" s="63"/>
      <c r="M183" s="63"/>
      <c r="N183" s="63"/>
      <c r="O183" s="64">
        <f t="shared" si="31"/>
        <v>97</v>
      </c>
      <c r="P183" s="65">
        <f t="shared" si="32"/>
        <v>3</v>
      </c>
      <c r="Q183" s="64">
        <f t="shared" si="33"/>
        <v>0</v>
      </c>
      <c r="R183" s="64">
        <f t="shared" si="34"/>
        <v>0</v>
      </c>
      <c r="S183" s="64">
        <f t="shared" si="35"/>
        <v>0</v>
      </c>
      <c r="T183" s="64">
        <f t="shared" si="36"/>
        <v>0</v>
      </c>
      <c r="U183" s="64">
        <f t="shared" si="37"/>
        <v>97</v>
      </c>
      <c r="V183" s="64">
        <f>+IF(+COUNT(D183:N183)&gt;0,RANK(U183,$U$168:$U$187,0),"")</f>
        <v>15</v>
      </c>
      <c r="W183" s="66" t="str">
        <f t="shared" si="38"/>
        <v/>
      </c>
    </row>
    <row r="184" spans="1:23">
      <c r="A184" s="60" t="s">
        <v>69</v>
      </c>
      <c r="B184" s="61" t="s">
        <v>70</v>
      </c>
      <c r="C184" s="62" t="s">
        <v>39</v>
      </c>
      <c r="D184" s="63"/>
      <c r="E184" s="63"/>
      <c r="F184" s="63"/>
      <c r="G184" s="63">
        <v>32</v>
      </c>
      <c r="H184" s="63"/>
      <c r="I184" s="63">
        <v>30</v>
      </c>
      <c r="J184" s="63"/>
      <c r="K184" s="63"/>
      <c r="L184" s="63"/>
      <c r="M184" s="63"/>
      <c r="N184" s="63"/>
      <c r="O184" s="64">
        <f t="shared" si="31"/>
        <v>62</v>
      </c>
      <c r="P184" s="65">
        <f t="shared" si="32"/>
        <v>2</v>
      </c>
      <c r="Q184" s="64">
        <f t="shared" si="33"/>
        <v>0</v>
      </c>
      <c r="R184" s="64">
        <f t="shared" si="34"/>
        <v>0</v>
      </c>
      <c r="S184" s="64">
        <f t="shared" si="35"/>
        <v>0</v>
      </c>
      <c r="T184" s="64">
        <f t="shared" si="36"/>
        <v>0</v>
      </c>
      <c r="U184" s="64">
        <f t="shared" si="37"/>
        <v>62</v>
      </c>
      <c r="V184" s="64">
        <f>+IF(+COUNT(D184:N184)&gt;0,RANK(U184,$U$168:$U$187,0),"")</f>
        <v>17</v>
      </c>
      <c r="W184" s="66" t="str">
        <f t="shared" si="38"/>
        <v/>
      </c>
    </row>
    <row r="185" spans="1:23">
      <c r="A185" s="60" t="s">
        <v>79</v>
      </c>
      <c r="B185" s="67" t="s">
        <v>80</v>
      </c>
      <c r="C185" s="68" t="s">
        <v>62</v>
      </c>
      <c r="D185" s="63"/>
      <c r="E185" s="63"/>
      <c r="F185" s="63"/>
      <c r="G185" s="63"/>
      <c r="H185" s="63">
        <v>20</v>
      </c>
      <c r="I185" s="63"/>
      <c r="J185" s="63"/>
      <c r="K185" s="63"/>
      <c r="L185" s="63">
        <v>28</v>
      </c>
      <c r="M185" s="63"/>
      <c r="N185" s="63"/>
      <c r="O185" s="64">
        <f t="shared" si="31"/>
        <v>48</v>
      </c>
      <c r="P185" s="65">
        <f t="shared" si="32"/>
        <v>2</v>
      </c>
      <c r="Q185" s="64">
        <f t="shared" si="33"/>
        <v>0</v>
      </c>
      <c r="R185" s="64">
        <f t="shared" si="34"/>
        <v>0</v>
      </c>
      <c r="S185" s="64">
        <f t="shared" si="35"/>
        <v>0</v>
      </c>
      <c r="T185" s="64">
        <f t="shared" si="36"/>
        <v>0</v>
      </c>
      <c r="U185" s="64">
        <f t="shared" si="37"/>
        <v>48</v>
      </c>
      <c r="V185" s="64">
        <f>+IF(+COUNT(D185:N185)&gt;0,RANK(U185,$U$168:$U$187,0),"")</f>
        <v>18</v>
      </c>
      <c r="W185" s="66" t="str">
        <f t="shared" si="38"/>
        <v/>
      </c>
    </row>
    <row r="186" spans="1:23">
      <c r="A186" s="60" t="s">
        <v>60</v>
      </c>
      <c r="B186" s="61" t="s">
        <v>81</v>
      </c>
      <c r="C186" s="62" t="s">
        <v>68</v>
      </c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4">
        <f t="shared" si="31"/>
        <v>0</v>
      </c>
      <c r="P186" s="65">
        <f t="shared" si="32"/>
        <v>0</v>
      </c>
      <c r="Q186" s="64">
        <f t="shared" si="33"/>
        <v>0</v>
      </c>
      <c r="R186" s="64">
        <f t="shared" si="34"/>
        <v>0</v>
      </c>
      <c r="S186" s="64">
        <f t="shared" si="35"/>
        <v>0</v>
      </c>
      <c r="T186" s="64">
        <f t="shared" si="36"/>
        <v>0</v>
      </c>
      <c r="U186" s="64">
        <f t="shared" si="37"/>
        <v>0</v>
      </c>
      <c r="V186" s="64" t="str">
        <f>+IF(+COUNT(D186:N186)&gt;0,RANK(U186,$U$168:$U$187,0),"")</f>
        <v/>
      </c>
      <c r="W186" s="66" t="str">
        <f t="shared" si="38"/>
        <v/>
      </c>
    </row>
    <row r="187" spans="1:23">
      <c r="A187" s="67"/>
      <c r="B187" s="61"/>
      <c r="C187" s="62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97"/>
      <c r="P187" s="97"/>
      <c r="Q187" s="97"/>
      <c r="R187" s="97"/>
      <c r="S187" s="97"/>
      <c r="T187" s="97"/>
      <c r="U187" s="97"/>
      <c r="V187" s="97"/>
      <c r="W187" s="97"/>
    </row>
    <row r="188" spans="1:23">
      <c r="A188" s="72">
        <f>COUNTIF($A$168:$A$187,"&gt;&lt;")</f>
        <v>19</v>
      </c>
      <c r="B188" s="72">
        <f>COUNTIF($B$168:$B$187,"&gt;&lt;")</f>
        <v>19</v>
      </c>
      <c r="C188" s="72">
        <f>COUNTIF($C$168:$C$187,"&gt;&lt;")</f>
        <v>19</v>
      </c>
      <c r="D188" s="72">
        <f>COUNTIF(D$168:D$187,"=0")+COUNTIF(D$168:D$187,"&gt;0")</f>
        <v>11</v>
      </c>
      <c r="E188" s="72">
        <f>COUNTIF(E$168:E$187,"=0")+COUNTIF(E$168:E$187,"&gt;0")</f>
        <v>12</v>
      </c>
      <c r="F188" s="72">
        <f>COUNTIF(F$168:F$187,"=0")+COUNTIF(F$168:F$187,"&gt;0")</f>
        <v>12</v>
      </c>
      <c r="G188" s="72">
        <f>COUNTIF(G$168:G$187,"=0")+COUNTIF(G$168:G$187,"&gt;0")</f>
        <v>16</v>
      </c>
      <c r="H188" s="72">
        <f>COUNTIF(H$168:H$187,"=0")+COUNTIF(H$168:H$187,"&gt;0")</f>
        <v>16</v>
      </c>
      <c r="I188" s="72">
        <f>COUNTIF(I$168:I$187,"=0")+COUNTIF(I$168:I$187,"&gt;0")</f>
        <v>14</v>
      </c>
      <c r="J188" s="72">
        <f>COUNTIF(J$168:J$187,"=0")+COUNTIF(J$168:J$187,"&gt;0")</f>
        <v>12</v>
      </c>
      <c r="K188" s="72">
        <f>COUNTIF(K$168:K$187,"=0")+COUNTIF(K$168:K$187,"&gt;0")</f>
        <v>14</v>
      </c>
      <c r="L188" s="72">
        <f>COUNTIF(L$168:L$187,"=0")+COUNTIF(L$168:L$187,"&gt;0")</f>
        <v>10</v>
      </c>
      <c r="M188" s="72">
        <f>COUNTIF(M$168:M$187,"=0")+COUNTIF(M$168:M$187,"&gt;0")</f>
        <v>9</v>
      </c>
      <c r="N188" s="72">
        <f>COUNTIF(N$168:N$187,"=0")+COUNTIF(N$168:N$187,"&gt;0")</f>
        <v>10</v>
      </c>
      <c r="O188" s="97"/>
      <c r="P188" s="97"/>
      <c r="Q188" s="97"/>
      <c r="R188" s="97"/>
      <c r="S188" s="97"/>
      <c r="T188" s="97"/>
      <c r="U188" s="97"/>
      <c r="V188" s="97"/>
      <c r="W188" s="97"/>
    </row>
    <row r="189" spans="1:23">
      <c r="A189" s="74"/>
      <c r="B189" s="75"/>
      <c r="C189" s="76"/>
      <c r="D189" s="77">
        <f t="shared" ref="D189:N189" si="39">IF(D188&gt;0,D188/$A188,0)</f>
        <v>0.57894736842105265</v>
      </c>
      <c r="E189" s="77">
        <f t="shared" si="39"/>
        <v>0.63157894736842102</v>
      </c>
      <c r="F189" s="77">
        <f t="shared" si="39"/>
        <v>0.63157894736842102</v>
      </c>
      <c r="G189" s="77">
        <f t="shared" si="39"/>
        <v>0.84210526315789469</v>
      </c>
      <c r="H189" s="77">
        <f t="shared" si="39"/>
        <v>0.84210526315789469</v>
      </c>
      <c r="I189" s="77">
        <f t="shared" si="39"/>
        <v>0.73684210526315785</v>
      </c>
      <c r="J189" s="77">
        <f t="shared" si="39"/>
        <v>0.63157894736842102</v>
      </c>
      <c r="K189" s="77">
        <f t="shared" si="39"/>
        <v>0.73684210526315785</v>
      </c>
      <c r="L189" s="77">
        <f t="shared" si="39"/>
        <v>0.52631578947368418</v>
      </c>
      <c r="M189" s="77">
        <f t="shared" si="39"/>
        <v>0.47368421052631576</v>
      </c>
      <c r="N189" s="77">
        <f t="shared" si="39"/>
        <v>0.52631578947368418</v>
      </c>
      <c r="O189" s="64"/>
      <c r="P189" s="64"/>
      <c r="Q189" s="64"/>
      <c r="R189" s="64"/>
      <c r="S189" s="64"/>
      <c r="T189" s="64"/>
      <c r="U189" s="64"/>
      <c r="V189" s="64"/>
      <c r="W189" s="66"/>
    </row>
    <row r="190" spans="1:23">
      <c r="A190" s="78"/>
      <c r="B190" s="95"/>
      <c r="C190" s="9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97"/>
      <c r="P190" s="97"/>
      <c r="Q190" s="97"/>
      <c r="R190" s="97"/>
      <c r="S190" s="97"/>
      <c r="T190" s="97"/>
      <c r="U190" s="97"/>
      <c r="V190" s="97"/>
      <c r="W190" s="66"/>
    </row>
    <row r="191" spans="1:23" ht="15.75">
      <c r="A191" s="82" t="s">
        <v>11</v>
      </c>
      <c r="B191" s="83" t="s">
        <v>274</v>
      </c>
      <c r="C191" s="84" t="s">
        <v>13</v>
      </c>
      <c r="D191" s="84" t="s">
        <v>273</v>
      </c>
      <c r="E191" s="85"/>
      <c r="F191" s="85"/>
      <c r="G191" s="85"/>
      <c r="H191" s="85"/>
      <c r="I191" s="85"/>
      <c r="J191" s="85"/>
      <c r="K191" s="85"/>
      <c r="L191" s="85"/>
      <c r="M191" s="84"/>
      <c r="N191" s="84"/>
      <c r="O191" s="86"/>
      <c r="P191" s="86"/>
      <c r="Q191" s="86"/>
      <c r="R191" s="86"/>
      <c r="S191" s="86"/>
      <c r="T191" s="86"/>
      <c r="U191" s="86"/>
      <c r="V191" s="86"/>
      <c r="W191" s="109">
        <f>COUNTIF(W193:W211,"1")</f>
        <v>5</v>
      </c>
    </row>
    <row r="192" spans="1:23" ht="75.75">
      <c r="A192" s="78" t="s">
        <v>83</v>
      </c>
      <c r="B192" s="79" t="s">
        <v>16</v>
      </c>
      <c r="C192" s="80" t="s">
        <v>17</v>
      </c>
      <c r="D192" s="55" t="s">
        <v>18</v>
      </c>
      <c r="E192" s="55" t="s">
        <v>19</v>
      </c>
      <c r="F192" s="55" t="s">
        <v>20</v>
      </c>
      <c r="G192" s="55" t="s">
        <v>21</v>
      </c>
      <c r="H192" s="55" t="s">
        <v>22</v>
      </c>
      <c r="I192" s="55" t="s">
        <v>23</v>
      </c>
      <c r="J192" s="55" t="s">
        <v>24</v>
      </c>
      <c r="K192" s="56" t="s">
        <v>25</v>
      </c>
      <c r="L192" s="55" t="s">
        <v>26</v>
      </c>
      <c r="M192" s="55" t="s">
        <v>27</v>
      </c>
      <c r="N192" s="56" t="s">
        <v>21</v>
      </c>
      <c r="O192" s="57" t="s">
        <v>28</v>
      </c>
      <c r="P192" s="57" t="s">
        <v>29</v>
      </c>
      <c r="Q192" s="57" t="s">
        <v>30</v>
      </c>
      <c r="R192" s="57" t="s">
        <v>31</v>
      </c>
      <c r="S192" s="57" t="s">
        <v>32</v>
      </c>
      <c r="T192" s="57" t="s">
        <v>33</v>
      </c>
      <c r="U192" s="58" t="s">
        <v>34</v>
      </c>
      <c r="V192" s="57" t="s">
        <v>35</v>
      </c>
      <c r="W192" s="59" t="s">
        <v>36</v>
      </c>
    </row>
    <row r="193" spans="1:23">
      <c r="A193" s="60" t="s">
        <v>275</v>
      </c>
      <c r="B193" s="67" t="s">
        <v>276</v>
      </c>
      <c r="C193" s="62" t="s">
        <v>73</v>
      </c>
      <c r="D193" s="63">
        <v>28</v>
      </c>
      <c r="E193" s="63">
        <v>31</v>
      </c>
      <c r="F193" s="63">
        <v>29</v>
      </c>
      <c r="G193" s="63">
        <v>35</v>
      </c>
      <c r="H193" s="63">
        <v>34</v>
      </c>
      <c r="I193" s="63">
        <v>27</v>
      </c>
      <c r="J193" s="63">
        <v>34</v>
      </c>
      <c r="K193" s="63">
        <v>37</v>
      </c>
      <c r="L193" s="63">
        <v>35</v>
      </c>
      <c r="M193" s="63"/>
      <c r="N193" s="63">
        <v>30</v>
      </c>
      <c r="O193" s="64">
        <f t="shared" ref="O193:O210" si="40">SUM(D193:N193)</f>
        <v>320</v>
      </c>
      <c r="P193" s="65">
        <f t="shared" ref="P193:P210" si="41">COUNT(D193:N193)</f>
        <v>10</v>
      </c>
      <c r="Q193" s="64">
        <f t="shared" ref="Q193:Q210" si="42">IF(P193&lt;9,0,SMALL(D193:N193,1))</f>
        <v>27</v>
      </c>
      <c r="R193" s="64">
        <f t="shared" ref="R193:R210" si="43">IF(P193&lt;10,0,SMALL(D193:N193,2))</f>
        <v>28</v>
      </c>
      <c r="S193" s="64">
        <f t="shared" ref="S193:S210" si="44">IF(P193&lt;11,0,SMALL(D193:N193,3))</f>
        <v>0</v>
      </c>
      <c r="T193" s="64">
        <f t="shared" ref="T193:T210" si="45">IF(P193&lt;12,0,+SMALL(D193:N193,4))</f>
        <v>0</v>
      </c>
      <c r="U193" s="64">
        <f t="shared" ref="U193:U210" si="46">IF(EXCLUS=4,O193-Q193-R193-S193-T193,IF(EXCLUS=3,O193-Q193-R193-S193,IF(EXCLUS=2,O193-Q193-R193,IF(EXCLUS=1,O193-Q193))))</f>
        <v>265</v>
      </c>
      <c r="V193" s="110">
        <f>+IF(+COUNT(D193:N193)&gt;0,RANK(U193,$U$193:$U$211,0),"")</f>
        <v>1</v>
      </c>
      <c r="W193" s="66">
        <f t="shared" ref="W193:W210" si="47">IF(P193&gt;MAXCOMPET-1,1,"")</f>
        <v>1</v>
      </c>
    </row>
    <row r="194" spans="1:23">
      <c r="A194" s="60" t="s">
        <v>277</v>
      </c>
      <c r="B194" s="67" t="s">
        <v>276</v>
      </c>
      <c r="C194" s="62" t="s">
        <v>68</v>
      </c>
      <c r="D194" s="63">
        <v>32</v>
      </c>
      <c r="E194" s="63"/>
      <c r="F194" s="63">
        <v>22</v>
      </c>
      <c r="G194" s="63">
        <v>30</v>
      </c>
      <c r="H194" s="63">
        <v>29</v>
      </c>
      <c r="I194" s="63">
        <v>30</v>
      </c>
      <c r="J194" s="63">
        <v>36</v>
      </c>
      <c r="K194" s="63">
        <v>32</v>
      </c>
      <c r="L194" s="63">
        <v>25</v>
      </c>
      <c r="M194" s="63">
        <v>26</v>
      </c>
      <c r="N194" s="63">
        <v>34</v>
      </c>
      <c r="O194" s="64">
        <f t="shared" si="40"/>
        <v>296</v>
      </c>
      <c r="P194" s="65">
        <f t="shared" si="41"/>
        <v>10</v>
      </c>
      <c r="Q194" s="64">
        <f t="shared" si="42"/>
        <v>22</v>
      </c>
      <c r="R194" s="64">
        <f t="shared" si="43"/>
        <v>25</v>
      </c>
      <c r="S194" s="64">
        <f t="shared" si="44"/>
        <v>0</v>
      </c>
      <c r="T194" s="64">
        <f t="shared" si="45"/>
        <v>0</v>
      </c>
      <c r="U194" s="64">
        <f t="shared" si="46"/>
        <v>249</v>
      </c>
      <c r="V194" s="110">
        <f>+IF(+COUNT(D194:N194)&gt;0,RANK(U194,$U$193:$U$211,0),"")</f>
        <v>2</v>
      </c>
      <c r="W194" s="66">
        <f t="shared" si="47"/>
        <v>1</v>
      </c>
    </row>
    <row r="195" spans="1:23">
      <c r="A195" s="60" t="s">
        <v>278</v>
      </c>
      <c r="B195" s="67" t="s">
        <v>70</v>
      </c>
      <c r="C195" s="62" t="s">
        <v>73</v>
      </c>
      <c r="D195" s="63">
        <v>29</v>
      </c>
      <c r="E195" s="63">
        <v>27</v>
      </c>
      <c r="F195" s="63">
        <v>30</v>
      </c>
      <c r="G195" s="63">
        <v>28</v>
      </c>
      <c r="H195" s="63">
        <v>29</v>
      </c>
      <c r="I195" s="63">
        <v>24</v>
      </c>
      <c r="J195" s="63">
        <v>33</v>
      </c>
      <c r="K195" s="63">
        <v>37</v>
      </c>
      <c r="L195" s="63">
        <v>25</v>
      </c>
      <c r="M195" s="63">
        <v>30</v>
      </c>
      <c r="N195" s="63">
        <v>33</v>
      </c>
      <c r="O195" s="64">
        <f t="shared" si="40"/>
        <v>325</v>
      </c>
      <c r="P195" s="65">
        <f t="shared" si="41"/>
        <v>11</v>
      </c>
      <c r="Q195" s="64">
        <f t="shared" si="42"/>
        <v>24</v>
      </c>
      <c r="R195" s="64">
        <f t="shared" si="43"/>
        <v>25</v>
      </c>
      <c r="S195" s="64">
        <f t="shared" si="44"/>
        <v>27</v>
      </c>
      <c r="T195" s="64">
        <f t="shared" si="45"/>
        <v>0</v>
      </c>
      <c r="U195" s="64">
        <f t="shared" si="46"/>
        <v>249</v>
      </c>
      <c r="V195" s="110">
        <f>+IF(+COUNT(D195:N195)&gt;0,RANK(U195,$U$193:$U$211,0),"")</f>
        <v>2</v>
      </c>
      <c r="W195" s="66">
        <f t="shared" si="47"/>
        <v>1</v>
      </c>
    </row>
    <row r="196" spans="1:23">
      <c r="A196" s="60" t="s">
        <v>279</v>
      </c>
      <c r="B196" s="67" t="s">
        <v>280</v>
      </c>
      <c r="C196" s="62" t="s">
        <v>73</v>
      </c>
      <c r="D196" s="63"/>
      <c r="E196" s="63">
        <v>29</v>
      </c>
      <c r="F196" s="63">
        <v>27</v>
      </c>
      <c r="G196" s="63">
        <v>29</v>
      </c>
      <c r="H196" s="63">
        <v>26</v>
      </c>
      <c r="I196" s="63">
        <v>21</v>
      </c>
      <c r="J196" s="63">
        <v>31</v>
      </c>
      <c r="K196" s="63">
        <v>29</v>
      </c>
      <c r="L196" s="63">
        <v>28</v>
      </c>
      <c r="M196" s="63">
        <v>23</v>
      </c>
      <c r="N196" s="63">
        <v>36</v>
      </c>
      <c r="O196" s="64">
        <f t="shared" si="40"/>
        <v>279</v>
      </c>
      <c r="P196" s="65">
        <f t="shared" si="41"/>
        <v>10</v>
      </c>
      <c r="Q196" s="64">
        <f t="shared" si="42"/>
        <v>21</v>
      </c>
      <c r="R196" s="64">
        <f t="shared" si="43"/>
        <v>23</v>
      </c>
      <c r="S196" s="64">
        <f t="shared" si="44"/>
        <v>0</v>
      </c>
      <c r="T196" s="64">
        <f t="shared" si="45"/>
        <v>0</v>
      </c>
      <c r="U196" s="64">
        <f t="shared" si="46"/>
        <v>235</v>
      </c>
      <c r="V196" s="110">
        <f>+IF(+COUNT(D196:N196)&gt;0,RANK(U196,$U$193:$U$211,0),"")</f>
        <v>4</v>
      </c>
      <c r="W196" s="66">
        <f t="shared" si="47"/>
        <v>1</v>
      </c>
    </row>
    <row r="197" spans="1:23">
      <c r="A197" s="60" t="s">
        <v>281</v>
      </c>
      <c r="B197" s="67" t="s">
        <v>282</v>
      </c>
      <c r="C197" s="62" t="s">
        <v>68</v>
      </c>
      <c r="D197" s="63">
        <v>24</v>
      </c>
      <c r="E197" s="63">
        <v>28</v>
      </c>
      <c r="F197" s="63"/>
      <c r="G197" s="63">
        <v>22</v>
      </c>
      <c r="H197" s="63"/>
      <c r="I197" s="63">
        <v>34</v>
      </c>
      <c r="J197" s="63">
        <v>32</v>
      </c>
      <c r="K197" s="63">
        <v>26</v>
      </c>
      <c r="L197" s="63">
        <v>28</v>
      </c>
      <c r="M197" s="63">
        <v>24</v>
      </c>
      <c r="N197" s="63">
        <v>21</v>
      </c>
      <c r="O197" s="64">
        <f t="shared" si="40"/>
        <v>239</v>
      </c>
      <c r="P197" s="65">
        <f t="shared" si="41"/>
        <v>9</v>
      </c>
      <c r="Q197" s="64">
        <f t="shared" si="42"/>
        <v>21</v>
      </c>
      <c r="R197" s="64">
        <f t="shared" si="43"/>
        <v>0</v>
      </c>
      <c r="S197" s="64">
        <f t="shared" si="44"/>
        <v>0</v>
      </c>
      <c r="T197" s="64">
        <f t="shared" si="45"/>
        <v>0</v>
      </c>
      <c r="U197" s="64">
        <f t="shared" si="46"/>
        <v>218</v>
      </c>
      <c r="V197" s="110">
        <f>+IF(+COUNT(D197:N197)&gt;0,RANK(U197,$U$193:$U$211,0),"")</f>
        <v>5</v>
      </c>
      <c r="W197" s="66">
        <f t="shared" si="47"/>
        <v>1</v>
      </c>
    </row>
    <row r="198" spans="1:23">
      <c r="A198" s="60" t="s">
        <v>283</v>
      </c>
      <c r="B198" s="67" t="s">
        <v>47</v>
      </c>
      <c r="C198" s="62" t="s">
        <v>68</v>
      </c>
      <c r="D198" s="63">
        <v>40</v>
      </c>
      <c r="E198" s="63">
        <v>0</v>
      </c>
      <c r="F198" s="63">
        <v>33</v>
      </c>
      <c r="G198" s="63">
        <v>35</v>
      </c>
      <c r="H198" s="63"/>
      <c r="I198" s="63"/>
      <c r="J198" s="63">
        <v>30</v>
      </c>
      <c r="K198" s="63">
        <v>43</v>
      </c>
      <c r="L198" s="63"/>
      <c r="M198" s="63"/>
      <c r="N198" s="63"/>
      <c r="O198" s="64">
        <f t="shared" si="40"/>
        <v>181</v>
      </c>
      <c r="P198" s="65">
        <f t="shared" si="41"/>
        <v>6</v>
      </c>
      <c r="Q198" s="64">
        <f t="shared" si="42"/>
        <v>0</v>
      </c>
      <c r="R198" s="64">
        <f t="shared" si="43"/>
        <v>0</v>
      </c>
      <c r="S198" s="64">
        <f t="shared" si="44"/>
        <v>0</v>
      </c>
      <c r="T198" s="64">
        <f t="shared" si="45"/>
        <v>0</v>
      </c>
      <c r="U198" s="64">
        <f t="shared" si="46"/>
        <v>181</v>
      </c>
      <c r="V198" s="110">
        <f>+IF(+COUNT(D198:N198)&gt;0,RANK(U198,$U$193:$U$211,0),"")</f>
        <v>6</v>
      </c>
      <c r="W198" s="66" t="str">
        <f t="shared" si="47"/>
        <v/>
      </c>
    </row>
    <row r="199" spans="1:23">
      <c r="A199" s="60" t="s">
        <v>284</v>
      </c>
      <c r="B199" s="67" t="s">
        <v>285</v>
      </c>
      <c r="C199" s="62" t="s">
        <v>286</v>
      </c>
      <c r="D199" s="63"/>
      <c r="E199" s="63"/>
      <c r="F199" s="63">
        <v>25</v>
      </c>
      <c r="G199" s="63">
        <v>42</v>
      </c>
      <c r="H199" s="63">
        <v>18</v>
      </c>
      <c r="I199" s="63">
        <v>25</v>
      </c>
      <c r="J199" s="63">
        <v>19</v>
      </c>
      <c r="K199" s="63">
        <v>23</v>
      </c>
      <c r="L199" s="63"/>
      <c r="M199" s="63"/>
      <c r="N199" s="63"/>
      <c r="O199" s="64">
        <f t="shared" si="40"/>
        <v>152</v>
      </c>
      <c r="P199" s="65">
        <f t="shared" si="41"/>
        <v>6</v>
      </c>
      <c r="Q199" s="64">
        <f t="shared" si="42"/>
        <v>0</v>
      </c>
      <c r="R199" s="64">
        <f t="shared" si="43"/>
        <v>0</v>
      </c>
      <c r="S199" s="64">
        <f t="shared" si="44"/>
        <v>0</v>
      </c>
      <c r="T199" s="64">
        <f t="shared" si="45"/>
        <v>0</v>
      </c>
      <c r="U199" s="64">
        <f t="shared" si="46"/>
        <v>152</v>
      </c>
      <c r="V199" s="110">
        <f>+IF(+COUNT(D199:N199)&gt;0,RANK(U199,$U$193:$U$211,0),"")</f>
        <v>7</v>
      </c>
      <c r="W199" s="66" t="str">
        <f t="shared" si="47"/>
        <v/>
      </c>
    </row>
    <row r="200" spans="1:23">
      <c r="A200" s="60" t="s">
        <v>287</v>
      </c>
      <c r="B200" s="67" t="s">
        <v>288</v>
      </c>
      <c r="C200" s="62" t="s">
        <v>73</v>
      </c>
      <c r="D200" s="63"/>
      <c r="E200" s="63">
        <v>24</v>
      </c>
      <c r="F200" s="63">
        <v>16</v>
      </c>
      <c r="G200" s="63"/>
      <c r="H200" s="63">
        <v>17</v>
      </c>
      <c r="I200" s="63">
        <v>15</v>
      </c>
      <c r="J200" s="63"/>
      <c r="K200" s="63">
        <v>24</v>
      </c>
      <c r="L200" s="63"/>
      <c r="M200" s="63"/>
      <c r="N200" s="63"/>
      <c r="O200" s="64">
        <f t="shared" si="40"/>
        <v>96</v>
      </c>
      <c r="P200" s="65">
        <f t="shared" si="41"/>
        <v>5</v>
      </c>
      <c r="Q200" s="64">
        <f t="shared" si="42"/>
        <v>0</v>
      </c>
      <c r="R200" s="64">
        <f t="shared" si="43"/>
        <v>0</v>
      </c>
      <c r="S200" s="64">
        <f t="shared" si="44"/>
        <v>0</v>
      </c>
      <c r="T200" s="64">
        <f t="shared" si="45"/>
        <v>0</v>
      </c>
      <c r="U200" s="64">
        <f t="shared" si="46"/>
        <v>96</v>
      </c>
      <c r="V200" s="110">
        <f>+IF(+COUNT(D200:N200)&gt;0,RANK(U200,$U$193:$U$211,0),"")</f>
        <v>8</v>
      </c>
      <c r="W200" s="66" t="str">
        <f t="shared" si="47"/>
        <v/>
      </c>
    </row>
    <row r="201" spans="1:23">
      <c r="A201" s="60" t="s">
        <v>289</v>
      </c>
      <c r="B201" s="67" t="s">
        <v>290</v>
      </c>
      <c r="C201" s="62" t="s">
        <v>291</v>
      </c>
      <c r="D201" s="63"/>
      <c r="E201" s="63"/>
      <c r="F201" s="63">
        <v>15</v>
      </c>
      <c r="G201" s="63"/>
      <c r="H201" s="63">
        <v>29</v>
      </c>
      <c r="I201" s="63"/>
      <c r="J201" s="63"/>
      <c r="K201" s="63">
        <v>26</v>
      </c>
      <c r="L201" s="63"/>
      <c r="M201" s="63"/>
      <c r="N201" s="63"/>
      <c r="O201" s="64">
        <f t="shared" si="40"/>
        <v>70</v>
      </c>
      <c r="P201" s="65">
        <f t="shared" si="41"/>
        <v>3</v>
      </c>
      <c r="Q201" s="64">
        <f t="shared" si="42"/>
        <v>0</v>
      </c>
      <c r="R201" s="64">
        <f t="shared" si="43"/>
        <v>0</v>
      </c>
      <c r="S201" s="64">
        <f t="shared" si="44"/>
        <v>0</v>
      </c>
      <c r="T201" s="64">
        <f t="shared" si="45"/>
        <v>0</v>
      </c>
      <c r="U201" s="64">
        <f t="shared" si="46"/>
        <v>70</v>
      </c>
      <c r="V201" s="110">
        <f>+IF(+COUNT(D201:N201)&gt;0,RANK(U201,$U$193:$U$211,0),"")</f>
        <v>9</v>
      </c>
      <c r="W201" s="66" t="str">
        <f t="shared" si="47"/>
        <v/>
      </c>
    </row>
    <row r="202" spans="1:23">
      <c r="A202" s="60" t="s">
        <v>292</v>
      </c>
      <c r="B202" s="67" t="s">
        <v>290</v>
      </c>
      <c r="C202" s="62" t="s">
        <v>68</v>
      </c>
      <c r="D202" s="63"/>
      <c r="E202" s="63">
        <v>24</v>
      </c>
      <c r="F202" s="63"/>
      <c r="G202" s="63"/>
      <c r="H202" s="63">
        <v>17</v>
      </c>
      <c r="I202" s="63"/>
      <c r="J202" s="63">
        <v>22</v>
      </c>
      <c r="K202" s="63"/>
      <c r="L202" s="63"/>
      <c r="M202" s="63"/>
      <c r="N202" s="63"/>
      <c r="O202" s="64">
        <f t="shared" si="40"/>
        <v>63</v>
      </c>
      <c r="P202" s="65">
        <f t="shared" si="41"/>
        <v>3</v>
      </c>
      <c r="Q202" s="64">
        <f t="shared" si="42"/>
        <v>0</v>
      </c>
      <c r="R202" s="64">
        <f t="shared" si="43"/>
        <v>0</v>
      </c>
      <c r="S202" s="64">
        <f t="shared" si="44"/>
        <v>0</v>
      </c>
      <c r="T202" s="64">
        <f t="shared" si="45"/>
        <v>0</v>
      </c>
      <c r="U202" s="64">
        <f t="shared" si="46"/>
        <v>63</v>
      </c>
      <c r="V202" s="110">
        <f>+IF(+COUNT(D202:N202)&gt;0,RANK(U202,$U$193:$U$211,0),"")</f>
        <v>10</v>
      </c>
      <c r="W202" s="66" t="str">
        <f t="shared" si="47"/>
        <v/>
      </c>
    </row>
    <row r="203" spans="1:23">
      <c r="A203" s="60" t="s">
        <v>293</v>
      </c>
      <c r="B203" s="67" t="s">
        <v>294</v>
      </c>
      <c r="C203" s="62" t="s">
        <v>45</v>
      </c>
      <c r="D203" s="63"/>
      <c r="E203" s="63"/>
      <c r="F203" s="63"/>
      <c r="G203" s="63"/>
      <c r="H203" s="63"/>
      <c r="I203" s="63"/>
      <c r="J203" s="63">
        <v>25</v>
      </c>
      <c r="K203" s="63"/>
      <c r="L203" s="63"/>
      <c r="M203" s="63"/>
      <c r="N203" s="63"/>
      <c r="O203" s="64">
        <f t="shared" si="40"/>
        <v>25</v>
      </c>
      <c r="P203" s="65">
        <f t="shared" si="41"/>
        <v>1</v>
      </c>
      <c r="Q203" s="64">
        <f t="shared" si="42"/>
        <v>0</v>
      </c>
      <c r="R203" s="64">
        <f t="shared" si="43"/>
        <v>0</v>
      </c>
      <c r="S203" s="64">
        <f t="shared" si="44"/>
        <v>0</v>
      </c>
      <c r="T203" s="64">
        <f t="shared" si="45"/>
        <v>0</v>
      </c>
      <c r="U203" s="64">
        <f t="shared" si="46"/>
        <v>25</v>
      </c>
      <c r="V203" s="110">
        <f>+IF(+COUNT(D203:N203)&gt;0,RANK(U203,$U$193:$U$211,0),"")</f>
        <v>11</v>
      </c>
      <c r="W203" s="66" t="str">
        <f t="shared" si="47"/>
        <v/>
      </c>
    </row>
    <row r="204" spans="1:23">
      <c r="A204" s="60" t="s">
        <v>295</v>
      </c>
      <c r="B204" s="67" t="s">
        <v>70</v>
      </c>
      <c r="C204" s="62" t="s">
        <v>177</v>
      </c>
      <c r="D204" s="63"/>
      <c r="E204" s="63"/>
      <c r="F204" s="63"/>
      <c r="G204" s="63"/>
      <c r="H204" s="63">
        <v>24</v>
      </c>
      <c r="I204" s="63"/>
      <c r="J204" s="63"/>
      <c r="K204" s="63">
        <v>0</v>
      </c>
      <c r="L204" s="63"/>
      <c r="M204" s="63"/>
      <c r="N204" s="63"/>
      <c r="O204" s="64">
        <f t="shared" si="40"/>
        <v>24</v>
      </c>
      <c r="P204" s="65">
        <f t="shared" si="41"/>
        <v>2</v>
      </c>
      <c r="Q204" s="64">
        <f t="shared" si="42"/>
        <v>0</v>
      </c>
      <c r="R204" s="64">
        <f t="shared" si="43"/>
        <v>0</v>
      </c>
      <c r="S204" s="64">
        <f t="shared" si="44"/>
        <v>0</v>
      </c>
      <c r="T204" s="64">
        <f t="shared" si="45"/>
        <v>0</v>
      </c>
      <c r="U204" s="64">
        <f t="shared" si="46"/>
        <v>24</v>
      </c>
      <c r="V204" s="110">
        <f>+IF(+COUNT(D204:N204)&gt;0,RANK(U204,$U$193:$U$211,0),"")</f>
        <v>12</v>
      </c>
      <c r="W204" s="66" t="str">
        <f t="shared" si="47"/>
        <v/>
      </c>
    </row>
    <row r="205" spans="1:23">
      <c r="A205" s="60" t="s">
        <v>296</v>
      </c>
      <c r="B205" s="67" t="s">
        <v>276</v>
      </c>
      <c r="C205" s="62" t="s">
        <v>291</v>
      </c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4">
        <f t="shared" si="40"/>
        <v>0</v>
      </c>
      <c r="P205" s="65">
        <f t="shared" si="41"/>
        <v>0</v>
      </c>
      <c r="Q205" s="64">
        <f t="shared" si="42"/>
        <v>0</v>
      </c>
      <c r="R205" s="64">
        <f t="shared" si="43"/>
        <v>0</v>
      </c>
      <c r="S205" s="64">
        <f t="shared" si="44"/>
        <v>0</v>
      </c>
      <c r="T205" s="64">
        <f t="shared" si="45"/>
        <v>0</v>
      </c>
      <c r="U205" s="64">
        <f t="shared" si="46"/>
        <v>0</v>
      </c>
      <c r="V205" s="110" t="str">
        <f>+IF(+COUNT(D205:N205)&gt;0,RANK(U205,$U$193:$U$211,0),"")</f>
        <v/>
      </c>
      <c r="W205" s="66" t="str">
        <f t="shared" si="47"/>
        <v/>
      </c>
    </row>
    <row r="206" spans="1:23">
      <c r="A206" s="60" t="s">
        <v>297</v>
      </c>
      <c r="B206" s="67" t="s">
        <v>298</v>
      </c>
      <c r="C206" s="62" t="s">
        <v>286</v>
      </c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4">
        <f t="shared" si="40"/>
        <v>0</v>
      </c>
      <c r="P206" s="65">
        <f t="shared" si="41"/>
        <v>0</v>
      </c>
      <c r="Q206" s="64">
        <f t="shared" si="42"/>
        <v>0</v>
      </c>
      <c r="R206" s="64">
        <f t="shared" si="43"/>
        <v>0</v>
      </c>
      <c r="S206" s="64">
        <f t="shared" si="44"/>
        <v>0</v>
      </c>
      <c r="T206" s="64">
        <f t="shared" si="45"/>
        <v>0</v>
      </c>
      <c r="U206" s="64">
        <f t="shared" si="46"/>
        <v>0</v>
      </c>
      <c r="V206" s="110" t="str">
        <f>+IF(+COUNT(D206:N206)&gt;0,RANK(U206,$U$193:$U$211,0),"")</f>
        <v/>
      </c>
      <c r="W206" s="66" t="str">
        <f t="shared" si="47"/>
        <v/>
      </c>
    </row>
    <row r="207" spans="1:23">
      <c r="A207" s="60" t="s">
        <v>299</v>
      </c>
      <c r="B207" s="67" t="s">
        <v>282</v>
      </c>
      <c r="C207" s="62" t="s">
        <v>45</v>
      </c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4">
        <f t="shared" si="40"/>
        <v>0</v>
      </c>
      <c r="P207" s="65">
        <f t="shared" si="41"/>
        <v>0</v>
      </c>
      <c r="Q207" s="64">
        <f t="shared" si="42"/>
        <v>0</v>
      </c>
      <c r="R207" s="64">
        <f t="shared" si="43"/>
        <v>0</v>
      </c>
      <c r="S207" s="64">
        <f t="shared" si="44"/>
        <v>0</v>
      </c>
      <c r="T207" s="64">
        <f t="shared" si="45"/>
        <v>0</v>
      </c>
      <c r="U207" s="64">
        <f t="shared" si="46"/>
        <v>0</v>
      </c>
      <c r="V207" s="110" t="str">
        <f>+IF(+COUNT(D207:N207)&gt;0,RANK(U207,$U$193:$U$211,0),"")</f>
        <v/>
      </c>
      <c r="W207" s="66" t="str">
        <f t="shared" si="47"/>
        <v/>
      </c>
    </row>
    <row r="208" spans="1:23">
      <c r="A208" s="60" t="s">
        <v>300</v>
      </c>
      <c r="B208" s="67" t="s">
        <v>294</v>
      </c>
      <c r="C208" s="62" t="s">
        <v>39</v>
      </c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4">
        <f t="shared" si="40"/>
        <v>0</v>
      </c>
      <c r="P208" s="65">
        <f t="shared" si="41"/>
        <v>0</v>
      </c>
      <c r="Q208" s="64">
        <f t="shared" si="42"/>
        <v>0</v>
      </c>
      <c r="R208" s="64">
        <f t="shared" si="43"/>
        <v>0</v>
      </c>
      <c r="S208" s="64">
        <f t="shared" si="44"/>
        <v>0</v>
      </c>
      <c r="T208" s="64">
        <f t="shared" si="45"/>
        <v>0</v>
      </c>
      <c r="U208" s="64">
        <f t="shared" si="46"/>
        <v>0</v>
      </c>
      <c r="V208" s="110" t="str">
        <f>+IF(+COUNT(D208:N208)&gt;0,RANK(U208,$U$193:$U$211,0),"")</f>
        <v/>
      </c>
      <c r="W208" s="66" t="str">
        <f t="shared" si="47"/>
        <v/>
      </c>
    </row>
    <row r="209" spans="1:23">
      <c r="A209" s="60" t="s">
        <v>301</v>
      </c>
      <c r="B209" s="67" t="s">
        <v>49</v>
      </c>
      <c r="C209" s="62" t="s">
        <v>45</v>
      </c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4">
        <f t="shared" si="40"/>
        <v>0</v>
      </c>
      <c r="P209" s="65">
        <f t="shared" si="41"/>
        <v>0</v>
      </c>
      <c r="Q209" s="64">
        <f t="shared" si="42"/>
        <v>0</v>
      </c>
      <c r="R209" s="64">
        <f t="shared" si="43"/>
        <v>0</v>
      </c>
      <c r="S209" s="64">
        <f t="shared" si="44"/>
        <v>0</v>
      </c>
      <c r="T209" s="64">
        <f t="shared" si="45"/>
        <v>0</v>
      </c>
      <c r="U209" s="64">
        <f t="shared" si="46"/>
        <v>0</v>
      </c>
      <c r="V209" s="110" t="str">
        <f>+IF(+COUNT(D209:N209)&gt;0,RANK(U209,$U$193:$U$211,0),"")</f>
        <v/>
      </c>
      <c r="W209" s="66" t="str">
        <f t="shared" si="47"/>
        <v/>
      </c>
    </row>
    <row r="210" spans="1:23">
      <c r="A210" s="60" t="s">
        <v>302</v>
      </c>
      <c r="B210" s="67" t="s">
        <v>303</v>
      </c>
      <c r="C210" s="62" t="s">
        <v>291</v>
      </c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4">
        <f t="shared" si="40"/>
        <v>0</v>
      </c>
      <c r="P210" s="65">
        <f t="shared" si="41"/>
        <v>0</v>
      </c>
      <c r="Q210" s="64">
        <f t="shared" si="42"/>
        <v>0</v>
      </c>
      <c r="R210" s="64">
        <f t="shared" si="43"/>
        <v>0</v>
      </c>
      <c r="S210" s="64">
        <f t="shared" si="44"/>
        <v>0</v>
      </c>
      <c r="T210" s="64">
        <f t="shared" si="45"/>
        <v>0</v>
      </c>
      <c r="U210" s="64">
        <f t="shared" si="46"/>
        <v>0</v>
      </c>
      <c r="V210" s="110" t="str">
        <f>+IF(+COUNT(D210:N210)&gt;0,RANK(U210,$U$193:$U$211,0),"")</f>
        <v/>
      </c>
      <c r="W210" s="66" t="str">
        <f t="shared" si="47"/>
        <v/>
      </c>
    </row>
    <row r="211" spans="1:23">
      <c r="A211" s="101"/>
      <c r="B211" s="101"/>
      <c r="C211" s="102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97"/>
      <c r="P211" s="97"/>
      <c r="Q211" s="97"/>
      <c r="R211" s="97"/>
      <c r="S211" s="97"/>
      <c r="T211" s="97"/>
      <c r="U211" s="97"/>
      <c r="V211" s="97"/>
      <c r="W211" s="97"/>
    </row>
    <row r="212" spans="1:23">
      <c r="A212" s="72">
        <f>COUNTIF($A$193:$A$211,"&gt;&lt;")</f>
        <v>18</v>
      </c>
      <c r="B212" s="72">
        <f>COUNTIF($B$193:$B$211,"&gt;&lt;")</f>
        <v>18</v>
      </c>
      <c r="C212" s="72">
        <f>COUNTIF($C$193:$C$211,"&gt;&lt;")</f>
        <v>18</v>
      </c>
      <c r="D212" s="72">
        <f>COUNTIF(D$193:D$211,"=0")+COUNTIF(D$193:D$211,"&gt;0")</f>
        <v>5</v>
      </c>
      <c r="E212" s="72">
        <f>COUNTIF(E$193:E$211,"=0")+COUNTIF(E$193:E$211,"&gt;0")</f>
        <v>7</v>
      </c>
      <c r="F212" s="72">
        <f>COUNTIF(F$193:F$211,"=0")+COUNTIF(F$193:F$211,"&gt;0")</f>
        <v>8</v>
      </c>
      <c r="G212" s="72">
        <f>COUNTIF(G$193:G$211,"=0")+COUNTIF(G$193:G$211,"&gt;0")</f>
        <v>7</v>
      </c>
      <c r="H212" s="72">
        <f>COUNTIF(H$193:H$211,"=0")+COUNTIF(H$193:H$211,"&gt;0")</f>
        <v>9</v>
      </c>
      <c r="I212" s="72">
        <f>COUNTIF(I$193:I$211,"=0")+COUNTIF(I$193:I$211,"&gt;0")</f>
        <v>7</v>
      </c>
      <c r="J212" s="72">
        <f>COUNTIF(J$193:J$211,"=0")+COUNTIF(J$193:J$211,"&gt;0")</f>
        <v>9</v>
      </c>
      <c r="K212" s="72">
        <f>COUNTIF(K$193:K$211,"=0")+COUNTIF(K$193:K$211,"&gt;0")</f>
        <v>10</v>
      </c>
      <c r="L212" s="72">
        <f>COUNTIF(L$193:L$211,"=0")+COUNTIF(L$193:L$211,"&gt;0")</f>
        <v>5</v>
      </c>
      <c r="M212" s="72">
        <f>COUNTIF(M$193:M$211,"=0")+COUNTIF(M$193:M$211,"&gt;0")</f>
        <v>4</v>
      </c>
      <c r="N212" s="72">
        <f>COUNTIF(N$193:N$211,"=0")+COUNTIF(N$193:N$211,"&gt;0")</f>
        <v>5</v>
      </c>
      <c r="O212" s="97"/>
      <c r="P212" s="97"/>
      <c r="Q212" s="97"/>
      <c r="R212" s="97"/>
      <c r="S212" s="97"/>
      <c r="T212" s="97"/>
      <c r="U212" s="97"/>
      <c r="V212" s="97"/>
      <c r="W212" s="97"/>
    </row>
    <row r="213" spans="1:23">
      <c r="A213" s="74"/>
      <c r="B213" s="75"/>
      <c r="C213" s="76"/>
      <c r="D213" s="77">
        <f t="shared" ref="D213:N213" si="48">IF(D212&gt;0,D212/$A212,0)</f>
        <v>0.27777777777777779</v>
      </c>
      <c r="E213" s="77">
        <f t="shared" si="48"/>
        <v>0.3888888888888889</v>
      </c>
      <c r="F213" s="77">
        <f t="shared" si="48"/>
        <v>0.44444444444444442</v>
      </c>
      <c r="G213" s="77">
        <f t="shared" si="48"/>
        <v>0.3888888888888889</v>
      </c>
      <c r="H213" s="77">
        <f t="shared" si="48"/>
        <v>0.5</v>
      </c>
      <c r="I213" s="77">
        <f t="shared" si="48"/>
        <v>0.3888888888888889</v>
      </c>
      <c r="J213" s="77">
        <f t="shared" si="48"/>
        <v>0.5</v>
      </c>
      <c r="K213" s="77">
        <f t="shared" si="48"/>
        <v>0.55555555555555558</v>
      </c>
      <c r="L213" s="77">
        <f t="shared" si="48"/>
        <v>0.27777777777777779</v>
      </c>
      <c r="M213" s="77">
        <f t="shared" si="48"/>
        <v>0.22222222222222221</v>
      </c>
      <c r="N213" s="77">
        <f t="shared" si="48"/>
        <v>0.27777777777777779</v>
      </c>
      <c r="O213" s="64"/>
      <c r="P213" s="64"/>
      <c r="Q213" s="64"/>
      <c r="R213" s="64"/>
      <c r="S213" s="64"/>
      <c r="T213" s="64"/>
      <c r="U213" s="64"/>
      <c r="V213" s="64"/>
      <c r="W213" s="66"/>
    </row>
    <row r="214" spans="1:23">
      <c r="A214" s="111" t="s">
        <v>10</v>
      </c>
      <c r="B214" s="112" t="s">
        <v>10</v>
      </c>
      <c r="C214" s="113" t="s">
        <v>10</v>
      </c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6"/>
    </row>
    <row r="215" spans="1:23">
      <c r="A215" s="94"/>
      <c r="B215" s="95"/>
      <c r="C215" s="96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64"/>
      <c r="P215" s="64"/>
      <c r="Q215" s="64"/>
      <c r="R215" s="64"/>
      <c r="S215" s="64"/>
      <c r="T215" s="64"/>
      <c r="U215" s="64"/>
      <c r="V215" s="64"/>
      <c r="W215" s="66"/>
    </row>
    <row r="216" spans="1:23" ht="15.75">
      <c r="A216" s="82" t="s">
        <v>82</v>
      </c>
      <c r="B216" s="83" t="s">
        <v>304</v>
      </c>
      <c r="C216" s="84" t="s">
        <v>13</v>
      </c>
      <c r="D216" s="84" t="s">
        <v>273</v>
      </c>
      <c r="E216" s="85"/>
      <c r="F216" s="85"/>
      <c r="G216" s="85"/>
      <c r="H216" s="85"/>
      <c r="I216" s="85"/>
      <c r="J216" s="85"/>
      <c r="K216" s="85"/>
      <c r="L216" s="85"/>
      <c r="M216" s="84"/>
      <c r="N216" s="84"/>
      <c r="O216" s="86"/>
      <c r="P216" s="86"/>
      <c r="Q216" s="86"/>
      <c r="R216" s="86"/>
      <c r="S216" s="86"/>
      <c r="T216" s="86"/>
      <c r="U216" s="86"/>
      <c r="V216" s="86"/>
      <c r="W216" s="109">
        <f>COUNTIF(W218:W279,"1")</f>
        <v>29</v>
      </c>
    </row>
    <row r="217" spans="1:23" ht="75.75">
      <c r="A217" s="52" t="s">
        <v>83</v>
      </c>
      <c r="B217" s="53" t="s">
        <v>16</v>
      </c>
      <c r="C217" s="54" t="s">
        <v>17</v>
      </c>
      <c r="D217" s="55" t="s">
        <v>18</v>
      </c>
      <c r="E217" s="55" t="s">
        <v>19</v>
      </c>
      <c r="F217" s="55" t="s">
        <v>20</v>
      </c>
      <c r="G217" s="55" t="s">
        <v>21</v>
      </c>
      <c r="H217" s="55" t="s">
        <v>22</v>
      </c>
      <c r="I217" s="55" t="s">
        <v>23</v>
      </c>
      <c r="J217" s="55" t="s">
        <v>24</v>
      </c>
      <c r="K217" s="56" t="s">
        <v>25</v>
      </c>
      <c r="L217" s="55" t="s">
        <v>26</v>
      </c>
      <c r="M217" s="55" t="s">
        <v>27</v>
      </c>
      <c r="N217" s="56" t="s">
        <v>21</v>
      </c>
      <c r="O217" s="57" t="s">
        <v>28</v>
      </c>
      <c r="P217" s="57" t="s">
        <v>29</v>
      </c>
      <c r="Q217" s="57" t="s">
        <v>30</v>
      </c>
      <c r="R217" s="57" t="s">
        <v>31</v>
      </c>
      <c r="S217" s="57" t="s">
        <v>32</v>
      </c>
      <c r="T217" s="57" t="s">
        <v>33</v>
      </c>
      <c r="U217" s="58" t="s">
        <v>34</v>
      </c>
      <c r="V217" s="57" t="s">
        <v>35</v>
      </c>
      <c r="W217" s="57" t="s">
        <v>36</v>
      </c>
    </row>
    <row r="218" spans="1:23">
      <c r="A218" s="60" t="s">
        <v>90</v>
      </c>
      <c r="B218" s="67" t="s">
        <v>91</v>
      </c>
      <c r="C218" s="68" t="s">
        <v>42</v>
      </c>
      <c r="D218" s="63">
        <v>45</v>
      </c>
      <c r="E218" s="63">
        <v>34</v>
      </c>
      <c r="F218" s="63">
        <v>38</v>
      </c>
      <c r="G218" s="63">
        <v>27</v>
      </c>
      <c r="H218" s="63">
        <v>36</v>
      </c>
      <c r="I218" s="63">
        <v>31</v>
      </c>
      <c r="J218" s="63">
        <v>38</v>
      </c>
      <c r="K218" s="63">
        <v>30</v>
      </c>
      <c r="L218" s="63">
        <v>35</v>
      </c>
      <c r="M218" s="63">
        <v>33</v>
      </c>
      <c r="N218" s="63">
        <v>37</v>
      </c>
      <c r="O218" s="64">
        <f t="shared" ref="O218:O278" si="49">SUM(D218:N218)</f>
        <v>384</v>
      </c>
      <c r="P218" s="65">
        <f t="shared" ref="P218:P278" si="50">COUNT(D218:N218)</f>
        <v>11</v>
      </c>
      <c r="Q218" s="64">
        <f t="shared" ref="Q218:Q278" si="51">IF(P218&lt;9,0,SMALL(D218:N218,1))</f>
        <v>27</v>
      </c>
      <c r="R218" s="64">
        <f t="shared" ref="R218:R278" si="52">IF(P218&lt;10,0,SMALL(D218:N218,2))</f>
        <v>30</v>
      </c>
      <c r="S218" s="64">
        <f t="shared" ref="S218:S278" si="53">IF(P218&lt;11,0,SMALL(D218:N218,3))</f>
        <v>31</v>
      </c>
      <c r="T218" s="64">
        <f t="shared" ref="T218:T278" si="54">IF(P218&lt;12,0,+SMALL(D218:N218,4))</f>
        <v>0</v>
      </c>
      <c r="U218" s="64">
        <f t="shared" ref="U218:U249" si="55">IF(EXCLUS=4,O218-Q218-R218-S218-T218,IF(EXCLUS=3,O218-Q218-R218-S218,IF(EXCLUS=2,O218-Q218-R218,IF(EXCLUS=1,O218-Q218))))</f>
        <v>296</v>
      </c>
      <c r="V218" s="64">
        <f>+IF(+COUNT(D218:N218)&gt;0,RANK(U218,$U$218:$U$279,0),"")</f>
        <v>1</v>
      </c>
      <c r="W218" s="66">
        <f t="shared" ref="W218:W249" si="56">IF(P218&gt;MAXCOMPET-1,1,"")</f>
        <v>1</v>
      </c>
    </row>
    <row r="219" spans="1:23">
      <c r="A219" s="60" t="s">
        <v>84</v>
      </c>
      <c r="B219" s="67" t="s">
        <v>85</v>
      </c>
      <c r="C219" s="68" t="s">
        <v>42</v>
      </c>
      <c r="D219" s="63">
        <v>35</v>
      </c>
      <c r="E219" s="63">
        <v>38</v>
      </c>
      <c r="F219" s="63">
        <v>34</v>
      </c>
      <c r="G219" s="63">
        <v>29</v>
      </c>
      <c r="H219" s="63">
        <v>30</v>
      </c>
      <c r="I219" s="63">
        <v>31</v>
      </c>
      <c r="J219" s="63">
        <v>27</v>
      </c>
      <c r="K219" s="63">
        <v>34</v>
      </c>
      <c r="L219" s="63">
        <v>29</v>
      </c>
      <c r="M219" s="63">
        <v>34</v>
      </c>
      <c r="N219" s="63">
        <v>33</v>
      </c>
      <c r="O219" s="64">
        <f t="shared" si="49"/>
        <v>354</v>
      </c>
      <c r="P219" s="65">
        <f t="shared" si="50"/>
        <v>11</v>
      </c>
      <c r="Q219" s="64">
        <f t="shared" si="51"/>
        <v>27</v>
      </c>
      <c r="R219" s="64">
        <f t="shared" si="52"/>
        <v>29</v>
      </c>
      <c r="S219" s="64">
        <f t="shared" si="53"/>
        <v>29</v>
      </c>
      <c r="T219" s="64">
        <f t="shared" si="54"/>
        <v>0</v>
      </c>
      <c r="U219" s="64">
        <f t="shared" si="55"/>
        <v>269</v>
      </c>
      <c r="V219" s="64">
        <f>+IF(+COUNT(D219:N219)&gt;0,RANK(U219,$U$218:$U$279,0),"")</f>
        <v>2</v>
      </c>
      <c r="W219" s="66">
        <f t="shared" si="56"/>
        <v>1</v>
      </c>
    </row>
    <row r="220" spans="1:23">
      <c r="A220" s="60" t="s">
        <v>88</v>
      </c>
      <c r="B220" s="67" t="s">
        <v>89</v>
      </c>
      <c r="C220" s="68" t="s">
        <v>76</v>
      </c>
      <c r="D220" s="63">
        <v>30</v>
      </c>
      <c r="E220" s="63">
        <v>36</v>
      </c>
      <c r="F220" s="63">
        <v>26</v>
      </c>
      <c r="G220" s="63">
        <v>33</v>
      </c>
      <c r="H220" s="63">
        <v>35</v>
      </c>
      <c r="I220" s="63"/>
      <c r="J220" s="63">
        <v>26</v>
      </c>
      <c r="K220" s="63">
        <v>32</v>
      </c>
      <c r="L220" s="63">
        <v>32</v>
      </c>
      <c r="M220" s="63">
        <v>35</v>
      </c>
      <c r="N220" s="63">
        <v>33</v>
      </c>
      <c r="O220" s="64">
        <f t="shared" si="49"/>
        <v>318</v>
      </c>
      <c r="P220" s="65">
        <f t="shared" si="50"/>
        <v>10</v>
      </c>
      <c r="Q220" s="64">
        <f t="shared" si="51"/>
        <v>26</v>
      </c>
      <c r="R220" s="64">
        <f t="shared" si="52"/>
        <v>26</v>
      </c>
      <c r="S220" s="64">
        <f t="shared" si="53"/>
        <v>0</v>
      </c>
      <c r="T220" s="64">
        <f t="shared" si="54"/>
        <v>0</v>
      </c>
      <c r="U220" s="64">
        <f t="shared" si="55"/>
        <v>266</v>
      </c>
      <c r="V220" s="64">
        <f>+IF(+COUNT(D220:N220)&gt;0,RANK(U220,$U$218:$U$279,0),"")</f>
        <v>3</v>
      </c>
      <c r="W220" s="66">
        <f t="shared" si="56"/>
        <v>1</v>
      </c>
    </row>
    <row r="221" spans="1:23">
      <c r="A221" s="60" t="s">
        <v>86</v>
      </c>
      <c r="B221" s="67" t="s">
        <v>87</v>
      </c>
      <c r="C221" s="68" t="s">
        <v>39</v>
      </c>
      <c r="D221" s="63">
        <v>26</v>
      </c>
      <c r="E221" s="63">
        <v>37</v>
      </c>
      <c r="F221" s="63">
        <v>35</v>
      </c>
      <c r="G221" s="63">
        <v>35</v>
      </c>
      <c r="H221" s="63">
        <v>36</v>
      </c>
      <c r="I221" s="63">
        <v>30</v>
      </c>
      <c r="J221" s="63">
        <v>29</v>
      </c>
      <c r="K221" s="63">
        <v>33</v>
      </c>
      <c r="L221" s="63">
        <v>29</v>
      </c>
      <c r="M221" s="63">
        <v>26</v>
      </c>
      <c r="N221" s="63">
        <v>29</v>
      </c>
      <c r="O221" s="64">
        <f t="shared" si="49"/>
        <v>345</v>
      </c>
      <c r="P221" s="65">
        <f t="shared" si="50"/>
        <v>11</v>
      </c>
      <c r="Q221" s="64">
        <f t="shared" si="51"/>
        <v>26</v>
      </c>
      <c r="R221" s="64">
        <f t="shared" si="52"/>
        <v>26</v>
      </c>
      <c r="S221" s="64">
        <f t="shared" si="53"/>
        <v>29</v>
      </c>
      <c r="T221" s="64">
        <f t="shared" si="54"/>
        <v>0</v>
      </c>
      <c r="U221" s="64">
        <f t="shared" si="55"/>
        <v>264</v>
      </c>
      <c r="V221" s="64">
        <f>+IF(+COUNT(D221:N221)&gt;0,RANK(U221,$U$218:$U$279,0),"")</f>
        <v>4</v>
      </c>
      <c r="W221" s="66">
        <f t="shared" si="56"/>
        <v>1</v>
      </c>
    </row>
    <row r="222" spans="1:23">
      <c r="A222" s="60" t="s">
        <v>112</v>
      </c>
      <c r="B222" s="67" t="s">
        <v>113</v>
      </c>
      <c r="C222" s="68" t="s">
        <v>114</v>
      </c>
      <c r="D222" s="63">
        <v>27</v>
      </c>
      <c r="E222" s="63">
        <v>39</v>
      </c>
      <c r="F222" s="63">
        <v>17</v>
      </c>
      <c r="G222" s="63">
        <v>25</v>
      </c>
      <c r="H222" s="63">
        <v>40</v>
      </c>
      <c r="I222" s="63">
        <v>37</v>
      </c>
      <c r="J222" s="63">
        <v>33</v>
      </c>
      <c r="K222" s="63">
        <v>36</v>
      </c>
      <c r="L222" s="63"/>
      <c r="M222" s="63">
        <v>18</v>
      </c>
      <c r="N222" s="63">
        <v>27</v>
      </c>
      <c r="O222" s="64">
        <f t="shared" si="49"/>
        <v>299</v>
      </c>
      <c r="P222" s="65">
        <f t="shared" si="50"/>
        <v>10</v>
      </c>
      <c r="Q222" s="64">
        <f t="shared" si="51"/>
        <v>17</v>
      </c>
      <c r="R222" s="64">
        <f t="shared" si="52"/>
        <v>18</v>
      </c>
      <c r="S222" s="64">
        <f t="shared" si="53"/>
        <v>0</v>
      </c>
      <c r="T222" s="64">
        <f t="shared" si="54"/>
        <v>0</v>
      </c>
      <c r="U222" s="64">
        <f t="shared" si="55"/>
        <v>264</v>
      </c>
      <c r="V222" s="64">
        <f>+IF(+COUNT(D222:N222)&gt;0,RANK(U222,$U$218:$U$279,0),"")</f>
        <v>4</v>
      </c>
      <c r="W222" s="66">
        <f t="shared" si="56"/>
        <v>1</v>
      </c>
    </row>
    <row r="223" spans="1:23">
      <c r="A223" s="60" t="s">
        <v>100</v>
      </c>
      <c r="B223" s="67" t="s">
        <v>101</v>
      </c>
      <c r="C223" s="68" t="s">
        <v>45</v>
      </c>
      <c r="D223" s="63"/>
      <c r="E223" s="63">
        <v>27</v>
      </c>
      <c r="F223" s="63">
        <v>28</v>
      </c>
      <c r="G223" s="63"/>
      <c r="H223" s="63">
        <v>36</v>
      </c>
      <c r="I223" s="63">
        <v>25</v>
      </c>
      <c r="J223" s="63">
        <v>41</v>
      </c>
      <c r="K223" s="63">
        <v>33</v>
      </c>
      <c r="L223" s="63">
        <v>33</v>
      </c>
      <c r="M223" s="63">
        <v>29</v>
      </c>
      <c r="N223" s="63">
        <v>36</v>
      </c>
      <c r="O223" s="64">
        <f t="shared" si="49"/>
        <v>288</v>
      </c>
      <c r="P223" s="65">
        <f t="shared" si="50"/>
        <v>9</v>
      </c>
      <c r="Q223" s="64">
        <f t="shared" si="51"/>
        <v>25</v>
      </c>
      <c r="R223" s="64">
        <f t="shared" si="52"/>
        <v>0</v>
      </c>
      <c r="S223" s="64">
        <f t="shared" si="53"/>
        <v>0</v>
      </c>
      <c r="T223" s="64">
        <f t="shared" si="54"/>
        <v>0</v>
      </c>
      <c r="U223" s="64">
        <f t="shared" si="55"/>
        <v>263</v>
      </c>
      <c r="V223" s="64">
        <f>+IF(+COUNT(D223:N223)&gt;0,RANK(U223,$U$218:$U$279,0),"")</f>
        <v>6</v>
      </c>
      <c r="W223" s="66">
        <f t="shared" si="56"/>
        <v>1</v>
      </c>
    </row>
    <row r="224" spans="1:23">
      <c r="A224" s="60" t="s">
        <v>104</v>
      </c>
      <c r="B224" s="67" t="s">
        <v>101</v>
      </c>
      <c r="C224" s="68" t="s">
        <v>56</v>
      </c>
      <c r="D224" s="63">
        <v>32</v>
      </c>
      <c r="E224" s="63">
        <v>38</v>
      </c>
      <c r="F224" s="63">
        <v>19</v>
      </c>
      <c r="G224" s="63">
        <v>35</v>
      </c>
      <c r="H224" s="63"/>
      <c r="I224" s="63">
        <v>28</v>
      </c>
      <c r="J224" s="63">
        <v>28</v>
      </c>
      <c r="K224" s="63">
        <v>27</v>
      </c>
      <c r="L224" s="63">
        <v>31</v>
      </c>
      <c r="M224" s="63">
        <v>36</v>
      </c>
      <c r="N224" s="63">
        <v>34</v>
      </c>
      <c r="O224" s="64">
        <f t="shared" si="49"/>
        <v>308</v>
      </c>
      <c r="P224" s="65">
        <f t="shared" si="50"/>
        <v>10</v>
      </c>
      <c r="Q224" s="64">
        <f t="shared" si="51"/>
        <v>19</v>
      </c>
      <c r="R224" s="64">
        <f t="shared" si="52"/>
        <v>27</v>
      </c>
      <c r="S224" s="64">
        <f t="shared" si="53"/>
        <v>0</v>
      </c>
      <c r="T224" s="64">
        <f t="shared" si="54"/>
        <v>0</v>
      </c>
      <c r="U224" s="64">
        <f t="shared" si="55"/>
        <v>262</v>
      </c>
      <c r="V224" s="64">
        <f>+IF(+COUNT(D224:N224)&gt;0,RANK(U224,$U$218:$U$279,0),"")</f>
        <v>7</v>
      </c>
      <c r="W224" s="66">
        <f t="shared" si="56"/>
        <v>1</v>
      </c>
    </row>
    <row r="225" spans="1:23">
      <c r="A225" s="60" t="s">
        <v>110</v>
      </c>
      <c r="B225" s="67" t="s">
        <v>111</v>
      </c>
      <c r="C225" s="68" t="s">
        <v>56</v>
      </c>
      <c r="D225" s="63">
        <v>34</v>
      </c>
      <c r="E225" s="63">
        <v>32</v>
      </c>
      <c r="F225" s="63">
        <v>29</v>
      </c>
      <c r="G225" s="63">
        <v>35</v>
      </c>
      <c r="H225" s="63">
        <v>27</v>
      </c>
      <c r="I225" s="63">
        <v>29</v>
      </c>
      <c r="J225" s="63">
        <v>28</v>
      </c>
      <c r="K225" s="63">
        <v>33</v>
      </c>
      <c r="L225" s="63">
        <v>33</v>
      </c>
      <c r="M225" s="63">
        <v>35</v>
      </c>
      <c r="N225" s="63">
        <v>25</v>
      </c>
      <c r="O225" s="64">
        <f t="shared" si="49"/>
        <v>340</v>
      </c>
      <c r="P225" s="65">
        <f t="shared" si="50"/>
        <v>11</v>
      </c>
      <c r="Q225" s="64">
        <f t="shared" si="51"/>
        <v>25</v>
      </c>
      <c r="R225" s="64">
        <f t="shared" si="52"/>
        <v>27</v>
      </c>
      <c r="S225" s="64">
        <f t="shared" si="53"/>
        <v>28</v>
      </c>
      <c r="T225" s="64">
        <f t="shared" si="54"/>
        <v>0</v>
      </c>
      <c r="U225" s="64">
        <f t="shared" si="55"/>
        <v>260</v>
      </c>
      <c r="V225" s="64">
        <f>+IF(+COUNT(D225:N225)&gt;0,RANK(U225,$U$218:$U$279,0),"")</f>
        <v>8</v>
      </c>
      <c r="W225" s="66">
        <f t="shared" si="56"/>
        <v>1</v>
      </c>
    </row>
    <row r="226" spans="1:23">
      <c r="A226" s="60" t="s">
        <v>118</v>
      </c>
      <c r="B226" s="67" t="s">
        <v>99</v>
      </c>
      <c r="C226" s="68" t="s">
        <v>76</v>
      </c>
      <c r="D226" s="63">
        <v>30</v>
      </c>
      <c r="E226" s="63">
        <v>33</v>
      </c>
      <c r="F226" s="63">
        <v>22</v>
      </c>
      <c r="G226" s="63">
        <v>34</v>
      </c>
      <c r="H226" s="63">
        <v>35</v>
      </c>
      <c r="I226" s="63">
        <v>31</v>
      </c>
      <c r="J226" s="63">
        <v>35</v>
      </c>
      <c r="K226" s="63">
        <v>36</v>
      </c>
      <c r="L226" s="63">
        <v>23</v>
      </c>
      <c r="M226" s="63"/>
      <c r="N226" s="63">
        <v>24</v>
      </c>
      <c r="O226" s="64">
        <f t="shared" si="49"/>
        <v>303</v>
      </c>
      <c r="P226" s="65">
        <f t="shared" si="50"/>
        <v>10</v>
      </c>
      <c r="Q226" s="64">
        <f t="shared" si="51"/>
        <v>22</v>
      </c>
      <c r="R226" s="64">
        <f t="shared" si="52"/>
        <v>23</v>
      </c>
      <c r="S226" s="64">
        <f t="shared" si="53"/>
        <v>0</v>
      </c>
      <c r="T226" s="64">
        <f t="shared" si="54"/>
        <v>0</v>
      </c>
      <c r="U226" s="64">
        <f t="shared" si="55"/>
        <v>258</v>
      </c>
      <c r="V226" s="64">
        <f>+IF(+COUNT(D226:N226)&gt;0,RANK(U226,$U$218:$U$279,0),"")</f>
        <v>9</v>
      </c>
      <c r="W226" s="66">
        <f t="shared" si="56"/>
        <v>1</v>
      </c>
    </row>
    <row r="227" spans="1:23">
      <c r="A227" s="60" t="s">
        <v>120</v>
      </c>
      <c r="B227" s="67" t="s">
        <v>121</v>
      </c>
      <c r="C227" s="68" t="s">
        <v>45</v>
      </c>
      <c r="D227" s="63">
        <v>25</v>
      </c>
      <c r="E227" s="63">
        <v>35</v>
      </c>
      <c r="F227" s="63">
        <v>28</v>
      </c>
      <c r="G227" s="63">
        <v>27</v>
      </c>
      <c r="H227" s="63">
        <v>33</v>
      </c>
      <c r="I227" s="63">
        <v>29</v>
      </c>
      <c r="J227" s="63">
        <v>27</v>
      </c>
      <c r="K227" s="63">
        <v>32</v>
      </c>
      <c r="L227" s="63">
        <v>26</v>
      </c>
      <c r="M227" s="63">
        <v>31</v>
      </c>
      <c r="N227" s="63">
        <v>41</v>
      </c>
      <c r="O227" s="64">
        <f t="shared" si="49"/>
        <v>334</v>
      </c>
      <c r="P227" s="65">
        <f t="shared" si="50"/>
        <v>11</v>
      </c>
      <c r="Q227" s="64">
        <f t="shared" si="51"/>
        <v>25</v>
      </c>
      <c r="R227" s="64">
        <f t="shared" si="52"/>
        <v>26</v>
      </c>
      <c r="S227" s="64">
        <f t="shared" si="53"/>
        <v>27</v>
      </c>
      <c r="T227" s="64">
        <f t="shared" si="54"/>
        <v>0</v>
      </c>
      <c r="U227" s="64">
        <f t="shared" si="55"/>
        <v>256</v>
      </c>
      <c r="V227" s="64">
        <f>+IF(+COUNT(D227:N227)&gt;0,RANK(U227,$U$218:$U$279,0),"")</f>
        <v>10</v>
      </c>
      <c r="W227" s="66">
        <f t="shared" si="56"/>
        <v>1</v>
      </c>
    </row>
    <row r="228" spans="1:23">
      <c r="A228" s="60" t="s">
        <v>117</v>
      </c>
      <c r="B228" s="67" t="s">
        <v>49</v>
      </c>
      <c r="C228" s="68" t="s">
        <v>73</v>
      </c>
      <c r="D228" s="63"/>
      <c r="E228" s="63">
        <v>25</v>
      </c>
      <c r="F228" s="63">
        <v>36</v>
      </c>
      <c r="G228" s="63">
        <v>38</v>
      </c>
      <c r="H228" s="63">
        <v>36</v>
      </c>
      <c r="I228" s="63">
        <v>28</v>
      </c>
      <c r="J228" s="63">
        <v>31</v>
      </c>
      <c r="K228" s="63"/>
      <c r="L228" s="63">
        <v>32</v>
      </c>
      <c r="M228" s="63"/>
      <c r="N228" s="63">
        <v>30</v>
      </c>
      <c r="O228" s="64">
        <f t="shared" si="49"/>
        <v>256</v>
      </c>
      <c r="P228" s="65">
        <f t="shared" si="50"/>
        <v>8</v>
      </c>
      <c r="Q228" s="64">
        <f t="shared" si="51"/>
        <v>0</v>
      </c>
      <c r="R228" s="64">
        <f t="shared" si="52"/>
        <v>0</v>
      </c>
      <c r="S228" s="64">
        <f t="shared" si="53"/>
        <v>0</v>
      </c>
      <c r="T228" s="64">
        <f t="shared" si="54"/>
        <v>0</v>
      </c>
      <c r="U228" s="64">
        <f t="shared" si="55"/>
        <v>256</v>
      </c>
      <c r="V228" s="64">
        <f>+IF(+COUNT(D228:N228)&gt;0,RANK(U228,$U$218:$U$279,0),"")</f>
        <v>10</v>
      </c>
      <c r="W228" s="66">
        <f t="shared" si="56"/>
        <v>1</v>
      </c>
    </row>
    <row r="229" spans="1:23">
      <c r="A229" s="60" t="s">
        <v>119</v>
      </c>
      <c r="B229" s="67" t="s">
        <v>109</v>
      </c>
      <c r="C229" s="68" t="s">
        <v>76</v>
      </c>
      <c r="D229" s="63">
        <v>27</v>
      </c>
      <c r="E229" s="63">
        <v>43</v>
      </c>
      <c r="F229" s="63">
        <v>32</v>
      </c>
      <c r="G229" s="63">
        <v>30</v>
      </c>
      <c r="H229" s="63">
        <v>27</v>
      </c>
      <c r="I229" s="63">
        <v>28</v>
      </c>
      <c r="J229" s="63"/>
      <c r="K229" s="63">
        <v>36</v>
      </c>
      <c r="L229" s="63">
        <v>33</v>
      </c>
      <c r="M229" s="63"/>
      <c r="N229" s="63"/>
      <c r="O229" s="64">
        <f t="shared" si="49"/>
        <v>256</v>
      </c>
      <c r="P229" s="65">
        <f t="shared" si="50"/>
        <v>8</v>
      </c>
      <c r="Q229" s="64">
        <f t="shared" si="51"/>
        <v>0</v>
      </c>
      <c r="R229" s="64">
        <f t="shared" si="52"/>
        <v>0</v>
      </c>
      <c r="S229" s="64">
        <f t="shared" si="53"/>
        <v>0</v>
      </c>
      <c r="T229" s="64">
        <f t="shared" si="54"/>
        <v>0</v>
      </c>
      <c r="U229" s="64">
        <f t="shared" si="55"/>
        <v>256</v>
      </c>
      <c r="V229" s="64">
        <f>+IF(+COUNT(D229:N229)&gt;0,RANK(U229,$U$218:$U$279,0),"")</f>
        <v>10</v>
      </c>
      <c r="W229" s="66">
        <f t="shared" si="56"/>
        <v>1</v>
      </c>
    </row>
    <row r="230" spans="1:23">
      <c r="A230" s="60" t="s">
        <v>102</v>
      </c>
      <c r="B230" s="67" t="s">
        <v>103</v>
      </c>
      <c r="C230" s="68" t="s">
        <v>39</v>
      </c>
      <c r="D230" s="63">
        <v>31</v>
      </c>
      <c r="E230" s="63">
        <v>33</v>
      </c>
      <c r="F230" s="63">
        <v>27</v>
      </c>
      <c r="G230" s="63">
        <v>34</v>
      </c>
      <c r="H230" s="63"/>
      <c r="I230" s="63">
        <v>34</v>
      </c>
      <c r="J230" s="63">
        <v>34</v>
      </c>
      <c r="K230" s="63">
        <v>28</v>
      </c>
      <c r="L230" s="63"/>
      <c r="M230" s="63"/>
      <c r="N230" s="63">
        <v>34</v>
      </c>
      <c r="O230" s="64">
        <f t="shared" si="49"/>
        <v>255</v>
      </c>
      <c r="P230" s="65">
        <f t="shared" si="50"/>
        <v>8</v>
      </c>
      <c r="Q230" s="64">
        <f t="shared" si="51"/>
        <v>0</v>
      </c>
      <c r="R230" s="64">
        <f t="shared" si="52"/>
        <v>0</v>
      </c>
      <c r="S230" s="64">
        <f t="shared" si="53"/>
        <v>0</v>
      </c>
      <c r="T230" s="64">
        <f t="shared" si="54"/>
        <v>0</v>
      </c>
      <c r="U230" s="64">
        <f t="shared" si="55"/>
        <v>255</v>
      </c>
      <c r="V230" s="64">
        <f>+IF(+COUNT(D230:N230)&gt;0,RANK(U230,$U$218:$U$279,0),"")</f>
        <v>13</v>
      </c>
      <c r="W230" s="66">
        <f t="shared" si="56"/>
        <v>1</v>
      </c>
    </row>
    <row r="231" spans="1:23">
      <c r="A231" s="60" t="s">
        <v>92</v>
      </c>
      <c r="B231" s="67" t="s">
        <v>93</v>
      </c>
      <c r="C231" s="68" t="s">
        <v>94</v>
      </c>
      <c r="D231" s="63">
        <v>32</v>
      </c>
      <c r="E231" s="63">
        <v>34</v>
      </c>
      <c r="F231" s="63">
        <v>28</v>
      </c>
      <c r="G231" s="63">
        <v>32</v>
      </c>
      <c r="H231" s="63">
        <v>33</v>
      </c>
      <c r="I231" s="63">
        <v>29</v>
      </c>
      <c r="J231" s="63">
        <v>31</v>
      </c>
      <c r="K231" s="63">
        <v>28</v>
      </c>
      <c r="L231" s="63">
        <v>28</v>
      </c>
      <c r="M231" s="63">
        <v>36</v>
      </c>
      <c r="N231" s="63">
        <v>23</v>
      </c>
      <c r="O231" s="64">
        <f t="shared" si="49"/>
        <v>334</v>
      </c>
      <c r="P231" s="65">
        <f t="shared" si="50"/>
        <v>11</v>
      </c>
      <c r="Q231" s="64">
        <f t="shared" si="51"/>
        <v>23</v>
      </c>
      <c r="R231" s="64">
        <f t="shared" si="52"/>
        <v>28</v>
      </c>
      <c r="S231" s="64">
        <f t="shared" si="53"/>
        <v>28</v>
      </c>
      <c r="T231" s="64">
        <f t="shared" si="54"/>
        <v>0</v>
      </c>
      <c r="U231" s="64">
        <f t="shared" si="55"/>
        <v>255</v>
      </c>
      <c r="V231" s="64">
        <f>+IF(+COUNT(D231:N231)&gt;0,RANK(U231,$U$218:$U$279,0),"")</f>
        <v>13</v>
      </c>
      <c r="W231" s="66">
        <f t="shared" si="56"/>
        <v>1</v>
      </c>
    </row>
    <row r="232" spans="1:23">
      <c r="A232" s="60" t="s">
        <v>122</v>
      </c>
      <c r="B232" s="67" t="s">
        <v>109</v>
      </c>
      <c r="C232" s="68" t="s">
        <v>76</v>
      </c>
      <c r="D232" s="63">
        <v>30</v>
      </c>
      <c r="E232" s="63">
        <v>32</v>
      </c>
      <c r="F232" s="63">
        <v>27</v>
      </c>
      <c r="G232" s="63"/>
      <c r="H232" s="63"/>
      <c r="I232" s="63">
        <v>25</v>
      </c>
      <c r="J232" s="63">
        <v>25</v>
      </c>
      <c r="K232" s="63">
        <v>41</v>
      </c>
      <c r="L232" s="63">
        <v>35</v>
      </c>
      <c r="M232" s="63">
        <v>30</v>
      </c>
      <c r="N232" s="63">
        <v>30</v>
      </c>
      <c r="O232" s="64">
        <f t="shared" si="49"/>
        <v>275</v>
      </c>
      <c r="P232" s="65">
        <f t="shared" si="50"/>
        <v>9</v>
      </c>
      <c r="Q232" s="64">
        <f t="shared" si="51"/>
        <v>25</v>
      </c>
      <c r="R232" s="64">
        <f t="shared" si="52"/>
        <v>0</v>
      </c>
      <c r="S232" s="64">
        <f t="shared" si="53"/>
        <v>0</v>
      </c>
      <c r="T232" s="64">
        <f t="shared" si="54"/>
        <v>0</v>
      </c>
      <c r="U232" s="64">
        <f t="shared" si="55"/>
        <v>250</v>
      </c>
      <c r="V232" s="64">
        <f>+IF(+COUNT(D232:N232)&gt;0,RANK(U232,$U$218:$U$279,0),"")</f>
        <v>15</v>
      </c>
      <c r="W232" s="66">
        <f t="shared" si="56"/>
        <v>1</v>
      </c>
    </row>
    <row r="233" spans="1:23">
      <c r="A233" s="60" t="s">
        <v>105</v>
      </c>
      <c r="B233" s="67" t="s">
        <v>106</v>
      </c>
      <c r="C233" s="68" t="s">
        <v>107</v>
      </c>
      <c r="D233" s="63">
        <v>23</v>
      </c>
      <c r="E233" s="63">
        <v>35</v>
      </c>
      <c r="F233" s="63">
        <v>25</v>
      </c>
      <c r="G233" s="63">
        <v>34</v>
      </c>
      <c r="H233" s="63"/>
      <c r="I233" s="63"/>
      <c r="J233" s="63">
        <v>32</v>
      </c>
      <c r="K233" s="63">
        <v>35</v>
      </c>
      <c r="L233" s="63">
        <v>27</v>
      </c>
      <c r="M233" s="63">
        <v>24</v>
      </c>
      <c r="N233" s="63">
        <v>37</v>
      </c>
      <c r="O233" s="64">
        <f t="shared" si="49"/>
        <v>272</v>
      </c>
      <c r="P233" s="65">
        <f t="shared" si="50"/>
        <v>9</v>
      </c>
      <c r="Q233" s="64">
        <f t="shared" si="51"/>
        <v>23</v>
      </c>
      <c r="R233" s="64">
        <f t="shared" si="52"/>
        <v>0</v>
      </c>
      <c r="S233" s="64">
        <f t="shared" si="53"/>
        <v>0</v>
      </c>
      <c r="T233" s="64">
        <f t="shared" si="54"/>
        <v>0</v>
      </c>
      <c r="U233" s="64">
        <f t="shared" si="55"/>
        <v>249</v>
      </c>
      <c r="V233" s="64">
        <f>+IF(+COUNT(D233:N233)&gt;0,RANK(U233,$U$218:$U$279,0),"")</f>
        <v>16</v>
      </c>
      <c r="W233" s="66">
        <f t="shared" si="56"/>
        <v>1</v>
      </c>
    </row>
    <row r="234" spans="1:23">
      <c r="A234" s="60" t="s">
        <v>130</v>
      </c>
      <c r="B234" s="67" t="s">
        <v>131</v>
      </c>
      <c r="C234" s="68" t="s">
        <v>39</v>
      </c>
      <c r="D234" s="63">
        <v>32</v>
      </c>
      <c r="E234" s="63">
        <v>33</v>
      </c>
      <c r="F234" s="63">
        <v>28</v>
      </c>
      <c r="G234" s="63">
        <v>36</v>
      </c>
      <c r="H234" s="63">
        <v>29</v>
      </c>
      <c r="I234" s="63">
        <v>28</v>
      </c>
      <c r="J234" s="63">
        <v>31</v>
      </c>
      <c r="K234" s="63"/>
      <c r="L234" s="63">
        <v>31</v>
      </c>
      <c r="M234" s="63">
        <v>22</v>
      </c>
      <c r="N234" s="63">
        <v>28</v>
      </c>
      <c r="O234" s="64">
        <f t="shared" si="49"/>
        <v>298</v>
      </c>
      <c r="P234" s="65">
        <f t="shared" si="50"/>
        <v>10</v>
      </c>
      <c r="Q234" s="64">
        <f t="shared" si="51"/>
        <v>22</v>
      </c>
      <c r="R234" s="64">
        <f t="shared" si="52"/>
        <v>28</v>
      </c>
      <c r="S234" s="64">
        <f t="shared" si="53"/>
        <v>0</v>
      </c>
      <c r="T234" s="64">
        <f t="shared" si="54"/>
        <v>0</v>
      </c>
      <c r="U234" s="64">
        <f t="shared" si="55"/>
        <v>248</v>
      </c>
      <c r="V234" s="64">
        <f>+IF(+COUNT(D234:N234)&gt;0,RANK(U234,$U$218:$U$279,0),"")</f>
        <v>17</v>
      </c>
      <c r="W234" s="66">
        <f t="shared" si="56"/>
        <v>1</v>
      </c>
    </row>
    <row r="235" spans="1:23">
      <c r="A235" s="60" t="s">
        <v>95</v>
      </c>
      <c r="B235" s="67" t="s">
        <v>96</v>
      </c>
      <c r="C235" s="68" t="s">
        <v>73</v>
      </c>
      <c r="D235" s="63">
        <v>33</v>
      </c>
      <c r="E235" s="63">
        <v>22</v>
      </c>
      <c r="F235" s="63"/>
      <c r="G235" s="63">
        <v>26</v>
      </c>
      <c r="H235" s="63">
        <v>31</v>
      </c>
      <c r="I235" s="63">
        <v>27</v>
      </c>
      <c r="J235" s="63">
        <v>34</v>
      </c>
      <c r="K235" s="63">
        <v>34</v>
      </c>
      <c r="L235" s="63">
        <v>26</v>
      </c>
      <c r="M235" s="63">
        <v>27</v>
      </c>
      <c r="N235" s="63">
        <v>33</v>
      </c>
      <c r="O235" s="64">
        <f t="shared" si="49"/>
        <v>293</v>
      </c>
      <c r="P235" s="65">
        <f t="shared" si="50"/>
        <v>10</v>
      </c>
      <c r="Q235" s="64">
        <f t="shared" si="51"/>
        <v>22</v>
      </c>
      <c r="R235" s="64">
        <f t="shared" si="52"/>
        <v>26</v>
      </c>
      <c r="S235" s="64">
        <f t="shared" si="53"/>
        <v>0</v>
      </c>
      <c r="T235" s="64">
        <f t="shared" si="54"/>
        <v>0</v>
      </c>
      <c r="U235" s="64">
        <f t="shared" si="55"/>
        <v>245</v>
      </c>
      <c r="V235" s="64">
        <f>+IF(+COUNT(D235:N235)&gt;0,RANK(U235,$U$218:$U$279,0),"")</f>
        <v>18</v>
      </c>
      <c r="W235" s="66">
        <f t="shared" si="56"/>
        <v>1</v>
      </c>
    </row>
    <row r="236" spans="1:23">
      <c r="A236" s="60" t="s">
        <v>98</v>
      </c>
      <c r="B236" s="67" t="s">
        <v>99</v>
      </c>
      <c r="C236" s="68" t="s">
        <v>39</v>
      </c>
      <c r="D236" s="63"/>
      <c r="E236" s="63">
        <v>35</v>
      </c>
      <c r="F236" s="63">
        <v>31</v>
      </c>
      <c r="G236" s="63"/>
      <c r="H236" s="63">
        <v>27</v>
      </c>
      <c r="I236" s="63">
        <v>24</v>
      </c>
      <c r="J236" s="63">
        <v>29</v>
      </c>
      <c r="K236" s="63">
        <v>34</v>
      </c>
      <c r="L236" s="63"/>
      <c r="M236" s="63">
        <v>34</v>
      </c>
      <c r="N236" s="63">
        <v>31</v>
      </c>
      <c r="O236" s="64">
        <f t="shared" si="49"/>
        <v>245</v>
      </c>
      <c r="P236" s="65">
        <f t="shared" si="50"/>
        <v>8</v>
      </c>
      <c r="Q236" s="64">
        <f t="shared" si="51"/>
        <v>0</v>
      </c>
      <c r="R236" s="64">
        <f t="shared" si="52"/>
        <v>0</v>
      </c>
      <c r="S236" s="64">
        <f t="shared" si="53"/>
        <v>0</v>
      </c>
      <c r="T236" s="64">
        <f t="shared" si="54"/>
        <v>0</v>
      </c>
      <c r="U236" s="64">
        <f t="shared" si="55"/>
        <v>245</v>
      </c>
      <c r="V236" s="64">
        <f>+IF(+COUNT(D236:N236)&gt;0,RANK(U236,$U$218:$U$279,0),"")</f>
        <v>18</v>
      </c>
      <c r="W236" s="66">
        <f t="shared" si="56"/>
        <v>1</v>
      </c>
    </row>
    <row r="237" spans="1:23">
      <c r="A237" s="60" t="s">
        <v>127</v>
      </c>
      <c r="B237" s="67" t="s">
        <v>128</v>
      </c>
      <c r="C237" s="68" t="s">
        <v>39</v>
      </c>
      <c r="D237" s="63">
        <v>27</v>
      </c>
      <c r="E237" s="63">
        <v>20</v>
      </c>
      <c r="F237" s="63"/>
      <c r="G237" s="63">
        <v>40</v>
      </c>
      <c r="H237" s="63">
        <v>29</v>
      </c>
      <c r="I237" s="63">
        <v>21</v>
      </c>
      <c r="J237" s="63"/>
      <c r="K237" s="63">
        <v>30</v>
      </c>
      <c r="L237" s="63">
        <v>34</v>
      </c>
      <c r="M237" s="63">
        <v>30</v>
      </c>
      <c r="N237" s="63">
        <v>32</v>
      </c>
      <c r="O237" s="64">
        <f t="shared" si="49"/>
        <v>263</v>
      </c>
      <c r="P237" s="65">
        <f t="shared" si="50"/>
        <v>9</v>
      </c>
      <c r="Q237" s="64">
        <f t="shared" si="51"/>
        <v>20</v>
      </c>
      <c r="R237" s="64">
        <f t="shared" si="52"/>
        <v>0</v>
      </c>
      <c r="S237" s="64">
        <f t="shared" si="53"/>
        <v>0</v>
      </c>
      <c r="T237" s="64">
        <f t="shared" si="54"/>
        <v>0</v>
      </c>
      <c r="U237" s="64">
        <f t="shared" si="55"/>
        <v>243</v>
      </c>
      <c r="V237" s="64">
        <f>+IF(+COUNT(D237:N237)&gt;0,RANK(U237,$U$218:$U$279,0),"")</f>
        <v>20</v>
      </c>
      <c r="W237" s="66">
        <f t="shared" si="56"/>
        <v>1</v>
      </c>
    </row>
    <row r="238" spans="1:23">
      <c r="A238" s="60" t="s">
        <v>97</v>
      </c>
      <c r="B238" s="67" t="s">
        <v>87</v>
      </c>
      <c r="C238" s="68" t="s">
        <v>42</v>
      </c>
      <c r="D238" s="63">
        <v>35</v>
      </c>
      <c r="E238" s="63"/>
      <c r="F238" s="63">
        <v>26</v>
      </c>
      <c r="G238" s="63">
        <v>35</v>
      </c>
      <c r="H238" s="63">
        <v>29</v>
      </c>
      <c r="I238" s="63">
        <v>27</v>
      </c>
      <c r="J238" s="63"/>
      <c r="K238" s="63">
        <v>29</v>
      </c>
      <c r="L238" s="63"/>
      <c r="M238" s="63">
        <v>32</v>
      </c>
      <c r="N238" s="63">
        <v>25</v>
      </c>
      <c r="O238" s="64">
        <f t="shared" si="49"/>
        <v>238</v>
      </c>
      <c r="P238" s="65">
        <f t="shared" si="50"/>
        <v>8</v>
      </c>
      <c r="Q238" s="64">
        <f t="shared" si="51"/>
        <v>0</v>
      </c>
      <c r="R238" s="64">
        <f t="shared" si="52"/>
        <v>0</v>
      </c>
      <c r="S238" s="64">
        <f t="shared" si="53"/>
        <v>0</v>
      </c>
      <c r="T238" s="64">
        <f t="shared" si="54"/>
        <v>0</v>
      </c>
      <c r="U238" s="64">
        <f t="shared" si="55"/>
        <v>238</v>
      </c>
      <c r="V238" s="64">
        <f>+IF(+COUNT(D238:N238)&gt;0,RANK(U238,$U$218:$U$279,0),"")</f>
        <v>21</v>
      </c>
      <c r="W238" s="66">
        <f t="shared" si="56"/>
        <v>1</v>
      </c>
    </row>
    <row r="239" spans="1:23">
      <c r="A239" s="60" t="s">
        <v>142</v>
      </c>
      <c r="B239" s="67" t="s">
        <v>143</v>
      </c>
      <c r="C239" s="68" t="s">
        <v>107</v>
      </c>
      <c r="D239" s="63">
        <v>35</v>
      </c>
      <c r="E239" s="63">
        <v>33</v>
      </c>
      <c r="F239" s="63">
        <v>18</v>
      </c>
      <c r="G239" s="63">
        <v>35</v>
      </c>
      <c r="H239" s="63"/>
      <c r="I239" s="63">
        <v>33</v>
      </c>
      <c r="J239" s="63">
        <v>27</v>
      </c>
      <c r="K239" s="63">
        <v>25</v>
      </c>
      <c r="L239" s="63">
        <v>28</v>
      </c>
      <c r="M239" s="63"/>
      <c r="N239" s="63"/>
      <c r="O239" s="64">
        <f t="shared" si="49"/>
        <v>234</v>
      </c>
      <c r="P239" s="65">
        <f t="shared" si="50"/>
        <v>8</v>
      </c>
      <c r="Q239" s="64">
        <f t="shared" si="51"/>
        <v>0</v>
      </c>
      <c r="R239" s="64">
        <f t="shared" si="52"/>
        <v>0</v>
      </c>
      <c r="S239" s="64">
        <f t="shared" si="53"/>
        <v>0</v>
      </c>
      <c r="T239" s="64">
        <f t="shared" si="54"/>
        <v>0</v>
      </c>
      <c r="U239" s="64">
        <f t="shared" si="55"/>
        <v>234</v>
      </c>
      <c r="V239" s="64">
        <f>+IF(+COUNT(D239:N239)&gt;0,RANK(U239,$U$218:$U$279,0),"")</f>
        <v>22</v>
      </c>
      <c r="W239" s="66">
        <f t="shared" si="56"/>
        <v>1</v>
      </c>
    </row>
    <row r="240" spans="1:23">
      <c r="A240" s="60" t="s">
        <v>129</v>
      </c>
      <c r="B240" s="67" t="s">
        <v>93</v>
      </c>
      <c r="C240" s="68" t="s">
        <v>42</v>
      </c>
      <c r="D240" s="63">
        <v>25</v>
      </c>
      <c r="E240" s="63"/>
      <c r="F240" s="63">
        <v>29</v>
      </c>
      <c r="G240" s="63">
        <v>23</v>
      </c>
      <c r="H240" s="63">
        <v>33</v>
      </c>
      <c r="I240" s="63">
        <v>28</v>
      </c>
      <c r="J240" s="63">
        <v>22</v>
      </c>
      <c r="K240" s="63">
        <v>37</v>
      </c>
      <c r="L240" s="63">
        <v>29</v>
      </c>
      <c r="M240" s="63">
        <v>30</v>
      </c>
      <c r="N240" s="63"/>
      <c r="O240" s="64">
        <f t="shared" si="49"/>
        <v>256</v>
      </c>
      <c r="P240" s="65">
        <f t="shared" si="50"/>
        <v>9</v>
      </c>
      <c r="Q240" s="64">
        <f t="shared" si="51"/>
        <v>22</v>
      </c>
      <c r="R240" s="64">
        <f t="shared" si="52"/>
        <v>0</v>
      </c>
      <c r="S240" s="64">
        <f t="shared" si="53"/>
        <v>0</v>
      </c>
      <c r="T240" s="64">
        <f t="shared" si="54"/>
        <v>0</v>
      </c>
      <c r="U240" s="64">
        <f t="shared" si="55"/>
        <v>234</v>
      </c>
      <c r="V240" s="64">
        <f>+IF(+COUNT(D240:N240)&gt;0,RANK(U240,$U$218:$U$279,0),"")</f>
        <v>22</v>
      </c>
      <c r="W240" s="66">
        <f t="shared" si="56"/>
        <v>1</v>
      </c>
    </row>
    <row r="241" spans="1:23">
      <c r="A241" s="60" t="s">
        <v>115</v>
      </c>
      <c r="B241" s="67" t="s">
        <v>116</v>
      </c>
      <c r="C241" s="68" t="s">
        <v>73</v>
      </c>
      <c r="D241" s="63">
        <v>29</v>
      </c>
      <c r="E241" s="63">
        <v>31</v>
      </c>
      <c r="F241" s="63">
        <v>31</v>
      </c>
      <c r="G241" s="63">
        <v>20</v>
      </c>
      <c r="H241" s="63">
        <v>23</v>
      </c>
      <c r="I241" s="63">
        <v>27</v>
      </c>
      <c r="J241" s="63">
        <v>30</v>
      </c>
      <c r="K241" s="63">
        <v>34</v>
      </c>
      <c r="L241" s="63">
        <v>25</v>
      </c>
      <c r="M241" s="63">
        <v>0</v>
      </c>
      <c r="N241" s="63"/>
      <c r="O241" s="64">
        <f t="shared" si="49"/>
        <v>250</v>
      </c>
      <c r="P241" s="65">
        <f t="shared" si="50"/>
        <v>10</v>
      </c>
      <c r="Q241" s="64">
        <f t="shared" si="51"/>
        <v>0</v>
      </c>
      <c r="R241" s="64">
        <f t="shared" si="52"/>
        <v>20</v>
      </c>
      <c r="S241" s="64">
        <f t="shared" si="53"/>
        <v>0</v>
      </c>
      <c r="T241" s="64">
        <f t="shared" si="54"/>
        <v>0</v>
      </c>
      <c r="U241" s="64">
        <f t="shared" si="55"/>
        <v>230</v>
      </c>
      <c r="V241" s="64">
        <f>+IF(+COUNT(D241:N241)&gt;0,RANK(U241,$U$218:$U$279,0),"")</f>
        <v>24</v>
      </c>
      <c r="W241" s="66">
        <f t="shared" si="56"/>
        <v>1</v>
      </c>
    </row>
    <row r="242" spans="1:23">
      <c r="A242" s="60" t="s">
        <v>144</v>
      </c>
      <c r="B242" s="67" t="s">
        <v>145</v>
      </c>
      <c r="C242" s="68" t="s">
        <v>45</v>
      </c>
      <c r="D242" s="63">
        <v>23</v>
      </c>
      <c r="E242" s="63">
        <v>25</v>
      </c>
      <c r="F242" s="63">
        <v>23</v>
      </c>
      <c r="G242" s="63">
        <v>24</v>
      </c>
      <c r="H242" s="63">
        <v>33</v>
      </c>
      <c r="I242" s="63">
        <v>26</v>
      </c>
      <c r="J242" s="63">
        <v>32</v>
      </c>
      <c r="K242" s="63">
        <v>30</v>
      </c>
      <c r="L242" s="63">
        <v>32</v>
      </c>
      <c r="M242" s="63">
        <v>23</v>
      </c>
      <c r="N242" s="63">
        <v>28</v>
      </c>
      <c r="O242" s="64">
        <f t="shared" si="49"/>
        <v>299</v>
      </c>
      <c r="P242" s="65">
        <f t="shared" si="50"/>
        <v>11</v>
      </c>
      <c r="Q242" s="64">
        <f t="shared" si="51"/>
        <v>23</v>
      </c>
      <c r="R242" s="64">
        <f t="shared" si="52"/>
        <v>23</v>
      </c>
      <c r="S242" s="64">
        <f t="shared" si="53"/>
        <v>23</v>
      </c>
      <c r="T242" s="64">
        <f t="shared" si="54"/>
        <v>0</v>
      </c>
      <c r="U242" s="64">
        <f t="shared" si="55"/>
        <v>230</v>
      </c>
      <c r="V242" s="64">
        <f>+IF(+COUNT(D242:N242)&gt;0,RANK(U242,$U$218:$U$279,0),"")</f>
        <v>24</v>
      </c>
      <c r="W242" s="66">
        <f t="shared" si="56"/>
        <v>1</v>
      </c>
    </row>
    <row r="243" spans="1:23">
      <c r="A243" s="60" t="s">
        <v>133</v>
      </c>
      <c r="B243" s="67" t="s">
        <v>134</v>
      </c>
      <c r="C243" s="68" t="s">
        <v>135</v>
      </c>
      <c r="D243" s="63">
        <v>34</v>
      </c>
      <c r="E243" s="63">
        <v>34</v>
      </c>
      <c r="F243" s="63">
        <v>25</v>
      </c>
      <c r="G243" s="63">
        <v>29</v>
      </c>
      <c r="H243" s="63">
        <v>18</v>
      </c>
      <c r="I243" s="63">
        <v>22</v>
      </c>
      <c r="J243" s="63"/>
      <c r="K243" s="63">
        <v>38</v>
      </c>
      <c r="L243" s="63"/>
      <c r="M243" s="63"/>
      <c r="N243" s="63">
        <v>19</v>
      </c>
      <c r="O243" s="64">
        <f t="shared" si="49"/>
        <v>219</v>
      </c>
      <c r="P243" s="65">
        <f t="shared" si="50"/>
        <v>8</v>
      </c>
      <c r="Q243" s="64">
        <f t="shared" si="51"/>
        <v>0</v>
      </c>
      <c r="R243" s="64">
        <f t="shared" si="52"/>
        <v>0</v>
      </c>
      <c r="S243" s="64">
        <f t="shared" si="53"/>
        <v>0</v>
      </c>
      <c r="T243" s="64">
        <f t="shared" si="54"/>
        <v>0</v>
      </c>
      <c r="U243" s="64">
        <f t="shared" si="55"/>
        <v>219</v>
      </c>
      <c r="V243" s="64">
        <f>+IF(+COUNT(D243:N243)&gt;0,RANK(U243,$U$218:$U$279,0),"")</f>
        <v>26</v>
      </c>
      <c r="W243" s="66">
        <f t="shared" si="56"/>
        <v>1</v>
      </c>
    </row>
    <row r="244" spans="1:23">
      <c r="A244" s="60" t="s">
        <v>108</v>
      </c>
      <c r="B244" s="67" t="s">
        <v>109</v>
      </c>
      <c r="C244" s="68" t="s">
        <v>73</v>
      </c>
      <c r="D244" s="63">
        <v>28</v>
      </c>
      <c r="E244" s="63">
        <v>28</v>
      </c>
      <c r="F244" s="63">
        <v>22</v>
      </c>
      <c r="G244" s="63">
        <v>27</v>
      </c>
      <c r="H244" s="63">
        <v>25</v>
      </c>
      <c r="I244" s="63"/>
      <c r="J244" s="63">
        <v>26</v>
      </c>
      <c r="K244" s="63">
        <v>35</v>
      </c>
      <c r="L244" s="63">
        <v>27</v>
      </c>
      <c r="M244" s="63"/>
      <c r="N244" s="63"/>
      <c r="O244" s="64">
        <f t="shared" si="49"/>
        <v>218</v>
      </c>
      <c r="P244" s="65">
        <f t="shared" si="50"/>
        <v>8</v>
      </c>
      <c r="Q244" s="64">
        <f t="shared" si="51"/>
        <v>0</v>
      </c>
      <c r="R244" s="64">
        <f t="shared" si="52"/>
        <v>0</v>
      </c>
      <c r="S244" s="64">
        <f t="shared" si="53"/>
        <v>0</v>
      </c>
      <c r="T244" s="64">
        <f t="shared" si="54"/>
        <v>0</v>
      </c>
      <c r="U244" s="64">
        <f t="shared" si="55"/>
        <v>218</v>
      </c>
      <c r="V244" s="64">
        <f>+IF(+COUNT(D244:N244)&gt;0,RANK(U244,$U$218:$U$279,0),"")</f>
        <v>27</v>
      </c>
      <c r="W244" s="66">
        <f t="shared" si="56"/>
        <v>1</v>
      </c>
    </row>
    <row r="245" spans="1:23">
      <c r="A245" s="60" t="s">
        <v>155</v>
      </c>
      <c r="B245" s="67" t="s">
        <v>156</v>
      </c>
      <c r="C245" s="68" t="s">
        <v>56</v>
      </c>
      <c r="D245" s="63"/>
      <c r="E245" s="63">
        <v>33</v>
      </c>
      <c r="F245" s="63">
        <v>12</v>
      </c>
      <c r="G245" s="63">
        <v>19</v>
      </c>
      <c r="H245" s="63"/>
      <c r="I245" s="63"/>
      <c r="J245" s="63">
        <v>21</v>
      </c>
      <c r="K245" s="63">
        <v>30</v>
      </c>
      <c r="L245" s="63">
        <v>30</v>
      </c>
      <c r="M245" s="63">
        <v>38</v>
      </c>
      <c r="N245" s="63">
        <v>34</v>
      </c>
      <c r="O245" s="64">
        <f t="shared" si="49"/>
        <v>217</v>
      </c>
      <c r="P245" s="65">
        <f t="shared" si="50"/>
        <v>8</v>
      </c>
      <c r="Q245" s="64">
        <f t="shared" si="51"/>
        <v>0</v>
      </c>
      <c r="R245" s="64">
        <f t="shared" si="52"/>
        <v>0</v>
      </c>
      <c r="S245" s="64">
        <f t="shared" si="53"/>
        <v>0</v>
      </c>
      <c r="T245" s="64">
        <f t="shared" si="54"/>
        <v>0</v>
      </c>
      <c r="U245" s="64">
        <f t="shared" si="55"/>
        <v>217</v>
      </c>
      <c r="V245" s="64">
        <f>+IF(+COUNT(D245:N245)&gt;0,RANK(U245,$U$218:$U$279,0),"")</f>
        <v>28</v>
      </c>
      <c r="W245" s="66">
        <f t="shared" si="56"/>
        <v>1</v>
      </c>
    </row>
    <row r="246" spans="1:23">
      <c r="A246" s="60" t="s">
        <v>146</v>
      </c>
      <c r="B246" s="67" t="s">
        <v>147</v>
      </c>
      <c r="C246" s="68" t="s">
        <v>45</v>
      </c>
      <c r="D246" s="63"/>
      <c r="E246" s="63">
        <v>34</v>
      </c>
      <c r="F246" s="63">
        <v>27</v>
      </c>
      <c r="G246" s="63">
        <v>30</v>
      </c>
      <c r="H246" s="63">
        <v>31</v>
      </c>
      <c r="I246" s="63">
        <v>36</v>
      </c>
      <c r="J246" s="63"/>
      <c r="K246" s="63">
        <v>31</v>
      </c>
      <c r="L246" s="63"/>
      <c r="M246" s="63">
        <v>22</v>
      </c>
      <c r="N246" s="63"/>
      <c r="O246" s="64">
        <f t="shared" si="49"/>
        <v>211</v>
      </c>
      <c r="P246" s="65">
        <f t="shared" si="50"/>
        <v>7</v>
      </c>
      <c r="Q246" s="64">
        <f t="shared" si="51"/>
        <v>0</v>
      </c>
      <c r="R246" s="64">
        <f t="shared" si="52"/>
        <v>0</v>
      </c>
      <c r="S246" s="64">
        <f t="shared" si="53"/>
        <v>0</v>
      </c>
      <c r="T246" s="64">
        <f t="shared" si="54"/>
        <v>0</v>
      </c>
      <c r="U246" s="64">
        <f t="shared" si="55"/>
        <v>211</v>
      </c>
      <c r="V246" s="64">
        <f>+IF(+COUNT(D246:N246)&gt;0,RANK(U246,$U$218:$U$279,0),"")</f>
        <v>29</v>
      </c>
      <c r="W246" s="66" t="str">
        <f t="shared" si="56"/>
        <v/>
      </c>
    </row>
    <row r="247" spans="1:23">
      <c r="A247" s="60" t="s">
        <v>138</v>
      </c>
      <c r="B247" s="67" t="s">
        <v>139</v>
      </c>
      <c r="C247" s="68" t="s">
        <v>39</v>
      </c>
      <c r="D247" s="63">
        <v>32</v>
      </c>
      <c r="E247" s="63">
        <v>20</v>
      </c>
      <c r="F247" s="63">
        <v>29</v>
      </c>
      <c r="G247" s="63">
        <v>24</v>
      </c>
      <c r="H247" s="63"/>
      <c r="I247" s="63">
        <v>21</v>
      </c>
      <c r="J247" s="63">
        <v>24</v>
      </c>
      <c r="K247" s="63">
        <v>34</v>
      </c>
      <c r="L247" s="63">
        <v>24</v>
      </c>
      <c r="M247" s="63"/>
      <c r="N247" s="63">
        <v>23</v>
      </c>
      <c r="O247" s="64">
        <f t="shared" si="49"/>
        <v>231</v>
      </c>
      <c r="P247" s="65">
        <f t="shared" si="50"/>
        <v>9</v>
      </c>
      <c r="Q247" s="64">
        <f t="shared" si="51"/>
        <v>20</v>
      </c>
      <c r="R247" s="64">
        <f t="shared" si="52"/>
        <v>0</v>
      </c>
      <c r="S247" s="64">
        <f t="shared" si="53"/>
        <v>0</v>
      </c>
      <c r="T247" s="64">
        <f t="shared" si="54"/>
        <v>0</v>
      </c>
      <c r="U247" s="64">
        <f t="shared" si="55"/>
        <v>211</v>
      </c>
      <c r="V247" s="64">
        <f>+IF(+COUNT(D247:N247)&gt;0,RANK(U247,$U$218:$U$279,0),"")</f>
        <v>29</v>
      </c>
      <c r="W247" s="66">
        <f t="shared" si="56"/>
        <v>1</v>
      </c>
    </row>
    <row r="248" spans="1:23">
      <c r="A248" s="60" t="s">
        <v>136</v>
      </c>
      <c r="B248" s="67" t="s">
        <v>137</v>
      </c>
      <c r="C248" s="68" t="s">
        <v>126</v>
      </c>
      <c r="D248" s="63">
        <v>31</v>
      </c>
      <c r="E248" s="63">
        <v>31</v>
      </c>
      <c r="F248" s="63">
        <v>32</v>
      </c>
      <c r="G248" s="63">
        <v>30</v>
      </c>
      <c r="H248" s="63"/>
      <c r="I248" s="63"/>
      <c r="J248" s="63"/>
      <c r="K248" s="63"/>
      <c r="L248" s="63"/>
      <c r="M248" s="63">
        <v>35</v>
      </c>
      <c r="N248" s="63">
        <v>39</v>
      </c>
      <c r="O248" s="64">
        <f t="shared" si="49"/>
        <v>198</v>
      </c>
      <c r="P248" s="65">
        <f t="shared" si="50"/>
        <v>6</v>
      </c>
      <c r="Q248" s="64">
        <f t="shared" si="51"/>
        <v>0</v>
      </c>
      <c r="R248" s="64">
        <f t="shared" si="52"/>
        <v>0</v>
      </c>
      <c r="S248" s="64">
        <f t="shared" si="53"/>
        <v>0</v>
      </c>
      <c r="T248" s="64">
        <f t="shared" si="54"/>
        <v>0</v>
      </c>
      <c r="U248" s="64">
        <f t="shared" si="55"/>
        <v>198</v>
      </c>
      <c r="V248" s="64">
        <f>+IF(+COUNT(D248:N248)&gt;0,RANK(U248,$U$218:$U$279,0),"")</f>
        <v>31</v>
      </c>
      <c r="W248" s="66" t="str">
        <f t="shared" si="56"/>
        <v/>
      </c>
    </row>
    <row r="249" spans="1:23">
      <c r="A249" s="60" t="s">
        <v>132</v>
      </c>
      <c r="B249" s="67" t="s">
        <v>93</v>
      </c>
      <c r="C249" s="68" t="s">
        <v>39</v>
      </c>
      <c r="D249" s="63">
        <v>41</v>
      </c>
      <c r="E249" s="63">
        <v>30</v>
      </c>
      <c r="F249" s="63"/>
      <c r="G249" s="63">
        <v>37</v>
      </c>
      <c r="H249" s="63"/>
      <c r="I249" s="63">
        <v>33</v>
      </c>
      <c r="J249" s="63"/>
      <c r="K249" s="63">
        <v>31</v>
      </c>
      <c r="L249" s="63">
        <v>20</v>
      </c>
      <c r="M249" s="63"/>
      <c r="N249" s="63"/>
      <c r="O249" s="64">
        <f t="shared" si="49"/>
        <v>192</v>
      </c>
      <c r="P249" s="65">
        <f t="shared" si="50"/>
        <v>6</v>
      </c>
      <c r="Q249" s="64">
        <f t="shared" si="51"/>
        <v>0</v>
      </c>
      <c r="R249" s="64">
        <f t="shared" si="52"/>
        <v>0</v>
      </c>
      <c r="S249" s="64">
        <f t="shared" si="53"/>
        <v>0</v>
      </c>
      <c r="T249" s="64">
        <f t="shared" si="54"/>
        <v>0</v>
      </c>
      <c r="U249" s="64">
        <f t="shared" si="55"/>
        <v>192</v>
      </c>
      <c r="V249" s="64">
        <f>+IF(+COUNT(D249:N249)&gt;0,RANK(U249,$U$218:$U$279,0),"")</f>
        <v>32</v>
      </c>
      <c r="W249" s="66" t="str">
        <f t="shared" si="56"/>
        <v/>
      </c>
    </row>
    <row r="250" spans="1:23">
      <c r="A250" s="60" t="s">
        <v>162</v>
      </c>
      <c r="B250" s="67" t="s">
        <v>99</v>
      </c>
      <c r="C250" s="68" t="s">
        <v>65</v>
      </c>
      <c r="D250" s="63"/>
      <c r="E250" s="63">
        <v>31</v>
      </c>
      <c r="F250" s="63">
        <v>25</v>
      </c>
      <c r="G250" s="63">
        <v>26</v>
      </c>
      <c r="H250" s="63">
        <v>21</v>
      </c>
      <c r="I250" s="63">
        <v>21</v>
      </c>
      <c r="J250" s="63"/>
      <c r="K250" s="63">
        <v>26</v>
      </c>
      <c r="L250" s="63">
        <v>34</v>
      </c>
      <c r="M250" s="63"/>
      <c r="N250" s="63"/>
      <c r="O250" s="64">
        <f t="shared" si="49"/>
        <v>184</v>
      </c>
      <c r="P250" s="65">
        <f t="shared" si="50"/>
        <v>7</v>
      </c>
      <c r="Q250" s="64">
        <f t="shared" si="51"/>
        <v>0</v>
      </c>
      <c r="R250" s="64">
        <f t="shared" si="52"/>
        <v>0</v>
      </c>
      <c r="S250" s="64">
        <f t="shared" si="53"/>
        <v>0</v>
      </c>
      <c r="T250" s="64">
        <f t="shared" si="54"/>
        <v>0</v>
      </c>
      <c r="U250" s="64">
        <f t="shared" ref="U250:U278" si="57">IF(EXCLUS=4,O250-Q250-R250-S250-T250,IF(EXCLUS=3,O250-Q250-R250-S250,IF(EXCLUS=2,O250-Q250-R250,IF(EXCLUS=1,O250-Q250))))</f>
        <v>184</v>
      </c>
      <c r="V250" s="64">
        <f>+IF(+COUNT(D250:N250)&gt;0,RANK(U250,$U$218:$U$279,0),"")</f>
        <v>33</v>
      </c>
      <c r="W250" s="66" t="str">
        <f t="shared" ref="W250:W278" si="58">IF(P250&gt;MAXCOMPET-1,1,"")</f>
        <v/>
      </c>
    </row>
    <row r="251" spans="1:23">
      <c r="A251" s="60" t="s">
        <v>124</v>
      </c>
      <c r="B251" s="67" t="s">
        <v>125</v>
      </c>
      <c r="C251" s="68" t="s">
        <v>126</v>
      </c>
      <c r="D251" s="63">
        <v>29</v>
      </c>
      <c r="E251" s="63">
        <v>28</v>
      </c>
      <c r="F251" s="63">
        <v>35</v>
      </c>
      <c r="G251" s="63">
        <v>34</v>
      </c>
      <c r="H251" s="63">
        <v>24</v>
      </c>
      <c r="I251" s="63">
        <v>30</v>
      </c>
      <c r="J251" s="63"/>
      <c r="K251" s="63"/>
      <c r="L251" s="63"/>
      <c r="M251" s="63"/>
      <c r="N251" s="63"/>
      <c r="O251" s="64">
        <f t="shared" si="49"/>
        <v>180</v>
      </c>
      <c r="P251" s="65">
        <f t="shared" si="50"/>
        <v>6</v>
      </c>
      <c r="Q251" s="64">
        <f t="shared" si="51"/>
        <v>0</v>
      </c>
      <c r="R251" s="64">
        <f t="shared" si="52"/>
        <v>0</v>
      </c>
      <c r="S251" s="64">
        <f t="shared" si="53"/>
        <v>0</v>
      </c>
      <c r="T251" s="64">
        <f t="shared" si="54"/>
        <v>0</v>
      </c>
      <c r="U251" s="64">
        <f t="shared" si="57"/>
        <v>180</v>
      </c>
      <c r="V251" s="64">
        <f>+IF(+COUNT(D251:N251)&gt;0,RANK(U251,$U$218:$U$279,0),"")</f>
        <v>34</v>
      </c>
      <c r="W251" s="66" t="str">
        <f t="shared" si="58"/>
        <v/>
      </c>
    </row>
    <row r="252" spans="1:23">
      <c r="A252" s="60" t="s">
        <v>152</v>
      </c>
      <c r="B252" s="67" t="s">
        <v>153</v>
      </c>
      <c r="C252" s="68" t="s">
        <v>45</v>
      </c>
      <c r="D252" s="63"/>
      <c r="E252" s="63">
        <v>19</v>
      </c>
      <c r="F252" s="63">
        <v>23</v>
      </c>
      <c r="G252" s="63">
        <v>36</v>
      </c>
      <c r="H252" s="63">
        <v>39</v>
      </c>
      <c r="I252" s="63">
        <v>20</v>
      </c>
      <c r="J252" s="63">
        <v>18</v>
      </c>
      <c r="K252" s="63"/>
      <c r="L252" s="63">
        <v>23</v>
      </c>
      <c r="M252" s="63"/>
      <c r="N252" s="63"/>
      <c r="O252" s="64">
        <f t="shared" si="49"/>
        <v>178</v>
      </c>
      <c r="P252" s="65">
        <f t="shared" si="50"/>
        <v>7</v>
      </c>
      <c r="Q252" s="64">
        <f t="shared" si="51"/>
        <v>0</v>
      </c>
      <c r="R252" s="64">
        <f t="shared" si="52"/>
        <v>0</v>
      </c>
      <c r="S252" s="64">
        <f t="shared" si="53"/>
        <v>0</v>
      </c>
      <c r="T252" s="64">
        <f t="shared" si="54"/>
        <v>0</v>
      </c>
      <c r="U252" s="64">
        <f t="shared" si="57"/>
        <v>178</v>
      </c>
      <c r="V252" s="64">
        <f>+IF(+COUNT(D252:N252)&gt;0,RANK(U252,$U$218:$U$279,0),"")</f>
        <v>35</v>
      </c>
      <c r="W252" s="66" t="str">
        <f t="shared" si="58"/>
        <v/>
      </c>
    </row>
    <row r="253" spans="1:23">
      <c r="A253" s="60" t="s">
        <v>149</v>
      </c>
      <c r="B253" s="67" t="s">
        <v>150</v>
      </c>
      <c r="C253" s="68" t="s">
        <v>65</v>
      </c>
      <c r="D253" s="63">
        <v>29</v>
      </c>
      <c r="E253" s="63">
        <v>27</v>
      </c>
      <c r="F253" s="63">
        <v>28</v>
      </c>
      <c r="G253" s="63"/>
      <c r="H253" s="63">
        <v>23</v>
      </c>
      <c r="I253" s="63">
        <v>36</v>
      </c>
      <c r="J253" s="63"/>
      <c r="K253" s="63">
        <v>30</v>
      </c>
      <c r="L253" s="63"/>
      <c r="M253" s="63"/>
      <c r="N253" s="63"/>
      <c r="O253" s="64">
        <f t="shared" si="49"/>
        <v>173</v>
      </c>
      <c r="P253" s="65">
        <f t="shared" si="50"/>
        <v>6</v>
      </c>
      <c r="Q253" s="64">
        <f t="shared" si="51"/>
        <v>0</v>
      </c>
      <c r="R253" s="64">
        <f t="shared" si="52"/>
        <v>0</v>
      </c>
      <c r="S253" s="64">
        <f t="shared" si="53"/>
        <v>0</v>
      </c>
      <c r="T253" s="64">
        <f t="shared" si="54"/>
        <v>0</v>
      </c>
      <c r="U253" s="64">
        <f t="shared" si="57"/>
        <v>173</v>
      </c>
      <c r="V253" s="64">
        <f>+IF(+COUNT(D253:N253)&gt;0,RANK(U253,$U$218:$U$279,0),"")</f>
        <v>36</v>
      </c>
      <c r="W253" s="66" t="str">
        <f t="shared" si="58"/>
        <v/>
      </c>
    </row>
    <row r="254" spans="1:23">
      <c r="A254" s="60" t="s">
        <v>148</v>
      </c>
      <c r="B254" s="67" t="s">
        <v>143</v>
      </c>
      <c r="C254" s="68" t="s">
        <v>39</v>
      </c>
      <c r="D254" s="63">
        <v>27</v>
      </c>
      <c r="E254" s="63">
        <v>36</v>
      </c>
      <c r="F254" s="63">
        <v>28</v>
      </c>
      <c r="G254" s="63">
        <v>20</v>
      </c>
      <c r="H254" s="63"/>
      <c r="I254" s="63">
        <v>30</v>
      </c>
      <c r="J254" s="63">
        <v>28</v>
      </c>
      <c r="K254" s="63"/>
      <c r="L254" s="63"/>
      <c r="M254" s="63"/>
      <c r="N254" s="63"/>
      <c r="O254" s="64">
        <f t="shared" si="49"/>
        <v>169</v>
      </c>
      <c r="P254" s="65">
        <f t="shared" si="50"/>
        <v>6</v>
      </c>
      <c r="Q254" s="64">
        <f t="shared" si="51"/>
        <v>0</v>
      </c>
      <c r="R254" s="64">
        <f t="shared" si="52"/>
        <v>0</v>
      </c>
      <c r="S254" s="64">
        <f t="shared" si="53"/>
        <v>0</v>
      </c>
      <c r="T254" s="64">
        <f t="shared" si="54"/>
        <v>0</v>
      </c>
      <c r="U254" s="64">
        <f t="shared" si="57"/>
        <v>169</v>
      </c>
      <c r="V254" s="64">
        <f>+IF(+COUNT(D254:N254)&gt;0,RANK(U254,$U$218:$U$279,0),"")</f>
        <v>37</v>
      </c>
      <c r="W254" s="66" t="str">
        <f t="shared" si="58"/>
        <v/>
      </c>
    </row>
    <row r="255" spans="1:23">
      <c r="A255" s="60" t="s">
        <v>151</v>
      </c>
      <c r="B255" s="67" t="s">
        <v>109</v>
      </c>
      <c r="C255" s="68" t="s">
        <v>76</v>
      </c>
      <c r="D255" s="63">
        <v>33</v>
      </c>
      <c r="E255" s="63"/>
      <c r="F255" s="63"/>
      <c r="G255" s="63"/>
      <c r="H255" s="63">
        <v>31</v>
      </c>
      <c r="I255" s="63">
        <v>30</v>
      </c>
      <c r="J255" s="63"/>
      <c r="K255" s="63">
        <v>36</v>
      </c>
      <c r="L255" s="63">
        <v>34</v>
      </c>
      <c r="M255" s="63"/>
      <c r="N255" s="63"/>
      <c r="O255" s="64">
        <f t="shared" si="49"/>
        <v>164</v>
      </c>
      <c r="P255" s="65">
        <f t="shared" si="50"/>
        <v>5</v>
      </c>
      <c r="Q255" s="64">
        <f t="shared" si="51"/>
        <v>0</v>
      </c>
      <c r="R255" s="64">
        <f t="shared" si="52"/>
        <v>0</v>
      </c>
      <c r="S255" s="64">
        <f t="shared" si="53"/>
        <v>0</v>
      </c>
      <c r="T255" s="64">
        <f t="shared" si="54"/>
        <v>0</v>
      </c>
      <c r="U255" s="64">
        <f t="shared" si="57"/>
        <v>164</v>
      </c>
      <c r="V255" s="64">
        <f>+IF(+COUNT(D255:N255)&gt;0,RANK(U255,$U$218:$U$279,0),"")</f>
        <v>38</v>
      </c>
      <c r="W255" s="66" t="str">
        <f t="shared" si="58"/>
        <v/>
      </c>
    </row>
    <row r="256" spans="1:23">
      <c r="A256" s="60" t="s">
        <v>159</v>
      </c>
      <c r="B256" s="67" t="s">
        <v>160</v>
      </c>
      <c r="C256" s="68" t="s">
        <v>45</v>
      </c>
      <c r="D256" s="63">
        <v>34</v>
      </c>
      <c r="E256" s="63"/>
      <c r="F256" s="63">
        <v>26</v>
      </c>
      <c r="G256" s="63"/>
      <c r="H256" s="63">
        <v>30</v>
      </c>
      <c r="I256" s="63">
        <v>37</v>
      </c>
      <c r="J256" s="63"/>
      <c r="K256" s="63">
        <v>29</v>
      </c>
      <c r="L256" s="63"/>
      <c r="M256" s="63"/>
      <c r="N256" s="63"/>
      <c r="O256" s="64">
        <f t="shared" si="49"/>
        <v>156</v>
      </c>
      <c r="P256" s="65">
        <f t="shared" si="50"/>
        <v>5</v>
      </c>
      <c r="Q256" s="64">
        <f t="shared" si="51"/>
        <v>0</v>
      </c>
      <c r="R256" s="64">
        <f t="shared" si="52"/>
        <v>0</v>
      </c>
      <c r="S256" s="64">
        <f t="shared" si="53"/>
        <v>0</v>
      </c>
      <c r="T256" s="64">
        <f t="shared" si="54"/>
        <v>0</v>
      </c>
      <c r="U256" s="64">
        <f t="shared" si="57"/>
        <v>156</v>
      </c>
      <c r="V256" s="64">
        <f>+IF(+COUNT(D256:N256)&gt;0,RANK(U256,$U$218:$U$279,0),"")</f>
        <v>39</v>
      </c>
      <c r="W256" s="66" t="str">
        <f t="shared" si="58"/>
        <v/>
      </c>
    </row>
    <row r="257" spans="1:23">
      <c r="A257" s="60" t="s">
        <v>123</v>
      </c>
      <c r="B257" s="67" t="s">
        <v>49</v>
      </c>
      <c r="C257" s="68" t="s">
        <v>45</v>
      </c>
      <c r="D257" s="63"/>
      <c r="E257" s="63"/>
      <c r="F257" s="63"/>
      <c r="G257" s="63">
        <v>37</v>
      </c>
      <c r="H257" s="63"/>
      <c r="I257" s="63">
        <v>25</v>
      </c>
      <c r="J257" s="63"/>
      <c r="K257" s="63">
        <v>30</v>
      </c>
      <c r="L257" s="63">
        <v>31</v>
      </c>
      <c r="M257" s="63">
        <v>30</v>
      </c>
      <c r="N257" s="63"/>
      <c r="O257" s="64">
        <f t="shared" si="49"/>
        <v>153</v>
      </c>
      <c r="P257" s="65">
        <f t="shared" si="50"/>
        <v>5</v>
      </c>
      <c r="Q257" s="64">
        <f t="shared" si="51"/>
        <v>0</v>
      </c>
      <c r="R257" s="64">
        <f t="shared" si="52"/>
        <v>0</v>
      </c>
      <c r="S257" s="64">
        <f t="shared" si="53"/>
        <v>0</v>
      </c>
      <c r="T257" s="64">
        <f t="shared" si="54"/>
        <v>0</v>
      </c>
      <c r="U257" s="64">
        <f t="shared" si="57"/>
        <v>153</v>
      </c>
      <c r="V257" s="64">
        <f>+IF(+COUNT(D257:N257)&gt;0,RANK(U257,$U$218:$U$279,0),"")</f>
        <v>40</v>
      </c>
      <c r="W257" s="66" t="str">
        <f t="shared" si="58"/>
        <v/>
      </c>
    </row>
    <row r="258" spans="1:23">
      <c r="A258" s="60" t="s">
        <v>164</v>
      </c>
      <c r="B258" s="67" t="s">
        <v>87</v>
      </c>
      <c r="C258" s="68" t="s">
        <v>65</v>
      </c>
      <c r="D258" s="63"/>
      <c r="E258" s="63">
        <v>28</v>
      </c>
      <c r="F258" s="63"/>
      <c r="G258" s="63">
        <v>33</v>
      </c>
      <c r="H258" s="63">
        <v>32</v>
      </c>
      <c r="I258" s="63">
        <v>27</v>
      </c>
      <c r="J258" s="63"/>
      <c r="K258" s="63">
        <v>31</v>
      </c>
      <c r="L258" s="63"/>
      <c r="M258" s="63"/>
      <c r="N258" s="63"/>
      <c r="O258" s="64">
        <f t="shared" si="49"/>
        <v>151</v>
      </c>
      <c r="P258" s="65">
        <f t="shared" si="50"/>
        <v>5</v>
      </c>
      <c r="Q258" s="64">
        <f t="shared" si="51"/>
        <v>0</v>
      </c>
      <c r="R258" s="64">
        <f t="shared" si="52"/>
        <v>0</v>
      </c>
      <c r="S258" s="64">
        <f t="shared" si="53"/>
        <v>0</v>
      </c>
      <c r="T258" s="64">
        <f t="shared" si="54"/>
        <v>0</v>
      </c>
      <c r="U258" s="64">
        <f t="shared" si="57"/>
        <v>151</v>
      </c>
      <c r="V258" s="64">
        <f>+IF(+COUNT(D258:N258)&gt;0,RANK(U258,$U$218:$U$279,0),"")</f>
        <v>41</v>
      </c>
      <c r="W258" s="66" t="str">
        <f t="shared" si="58"/>
        <v/>
      </c>
    </row>
    <row r="259" spans="1:23">
      <c r="A259" s="60" t="s">
        <v>140</v>
      </c>
      <c r="B259" s="67" t="s">
        <v>141</v>
      </c>
      <c r="C259" s="68" t="s">
        <v>107</v>
      </c>
      <c r="D259" s="63"/>
      <c r="E259" s="63">
        <v>27</v>
      </c>
      <c r="F259" s="63"/>
      <c r="G259" s="63">
        <v>36</v>
      </c>
      <c r="H259" s="63">
        <v>29</v>
      </c>
      <c r="I259" s="63">
        <v>28</v>
      </c>
      <c r="J259" s="63"/>
      <c r="K259" s="63">
        <v>25</v>
      </c>
      <c r="L259" s="63"/>
      <c r="M259" s="63"/>
      <c r="N259" s="63"/>
      <c r="O259" s="64">
        <f t="shared" si="49"/>
        <v>145</v>
      </c>
      <c r="P259" s="65">
        <f t="shared" si="50"/>
        <v>5</v>
      </c>
      <c r="Q259" s="64">
        <f t="shared" si="51"/>
        <v>0</v>
      </c>
      <c r="R259" s="64">
        <f t="shared" si="52"/>
        <v>0</v>
      </c>
      <c r="S259" s="64">
        <f t="shared" si="53"/>
        <v>0</v>
      </c>
      <c r="T259" s="64">
        <f t="shared" si="54"/>
        <v>0</v>
      </c>
      <c r="U259" s="64">
        <f t="shared" si="57"/>
        <v>145</v>
      </c>
      <c r="V259" s="64">
        <f>+IF(+COUNT(D259:N259)&gt;0,RANK(U259,$U$218:$U$279,0),"")</f>
        <v>42</v>
      </c>
      <c r="W259" s="66" t="str">
        <f t="shared" si="58"/>
        <v/>
      </c>
    </row>
    <row r="260" spans="1:23">
      <c r="A260" s="60" t="s">
        <v>161</v>
      </c>
      <c r="B260" s="67" t="s">
        <v>89</v>
      </c>
      <c r="C260" s="68" t="s">
        <v>114</v>
      </c>
      <c r="D260" s="63"/>
      <c r="E260" s="63">
        <v>28</v>
      </c>
      <c r="F260" s="63">
        <v>29</v>
      </c>
      <c r="G260" s="63">
        <v>30</v>
      </c>
      <c r="H260" s="63">
        <v>18</v>
      </c>
      <c r="I260" s="63"/>
      <c r="J260" s="63">
        <v>32</v>
      </c>
      <c r="K260" s="63"/>
      <c r="L260" s="63"/>
      <c r="M260" s="63"/>
      <c r="N260" s="63"/>
      <c r="O260" s="64">
        <f t="shared" si="49"/>
        <v>137</v>
      </c>
      <c r="P260" s="65">
        <f t="shared" si="50"/>
        <v>5</v>
      </c>
      <c r="Q260" s="64">
        <f t="shared" si="51"/>
        <v>0</v>
      </c>
      <c r="R260" s="64">
        <f t="shared" si="52"/>
        <v>0</v>
      </c>
      <c r="S260" s="64">
        <f t="shared" si="53"/>
        <v>0</v>
      </c>
      <c r="T260" s="64">
        <f t="shared" si="54"/>
        <v>0</v>
      </c>
      <c r="U260" s="64">
        <f t="shared" si="57"/>
        <v>137</v>
      </c>
      <c r="V260" s="64">
        <f>+IF(+COUNT(D260:N260)&gt;0,RANK(U260,$U$218:$U$279,0),"")</f>
        <v>43</v>
      </c>
      <c r="W260" s="66" t="str">
        <f t="shared" si="58"/>
        <v/>
      </c>
    </row>
    <row r="261" spans="1:23">
      <c r="A261" s="88" t="s">
        <v>165</v>
      </c>
      <c r="B261" s="89" t="s">
        <v>166</v>
      </c>
      <c r="C261" s="90" t="s">
        <v>45</v>
      </c>
      <c r="D261" s="63"/>
      <c r="E261" s="63"/>
      <c r="F261" s="63">
        <v>26</v>
      </c>
      <c r="G261" s="63">
        <v>33</v>
      </c>
      <c r="H261" s="63">
        <v>30</v>
      </c>
      <c r="I261" s="63">
        <v>19</v>
      </c>
      <c r="J261" s="63"/>
      <c r="K261" s="63">
        <v>28</v>
      </c>
      <c r="L261" s="63"/>
      <c r="M261" s="63"/>
      <c r="N261" s="63"/>
      <c r="O261" s="64">
        <f t="shared" si="49"/>
        <v>136</v>
      </c>
      <c r="P261" s="65">
        <f t="shared" si="50"/>
        <v>5</v>
      </c>
      <c r="Q261" s="64">
        <f t="shared" si="51"/>
        <v>0</v>
      </c>
      <c r="R261" s="64">
        <f t="shared" si="52"/>
        <v>0</v>
      </c>
      <c r="S261" s="64">
        <f t="shared" si="53"/>
        <v>0</v>
      </c>
      <c r="T261" s="64">
        <f t="shared" si="54"/>
        <v>0</v>
      </c>
      <c r="U261" s="64">
        <f t="shared" si="57"/>
        <v>136</v>
      </c>
      <c r="V261" s="64">
        <f>+IF(+COUNT(D261:N261)&gt;0,RANK(U261,$U$218:$U$279,0),"")</f>
        <v>44</v>
      </c>
      <c r="W261" s="66" t="str">
        <f t="shared" si="58"/>
        <v/>
      </c>
    </row>
    <row r="262" spans="1:23">
      <c r="A262" s="60" t="s">
        <v>154</v>
      </c>
      <c r="B262" s="67" t="s">
        <v>87</v>
      </c>
      <c r="C262" s="68" t="s">
        <v>39</v>
      </c>
      <c r="D262" s="63">
        <v>20</v>
      </c>
      <c r="E262" s="63">
        <v>31</v>
      </c>
      <c r="F262" s="63">
        <v>27</v>
      </c>
      <c r="G262" s="63"/>
      <c r="H262" s="63"/>
      <c r="I262" s="63"/>
      <c r="J262" s="63">
        <v>25</v>
      </c>
      <c r="K262" s="63"/>
      <c r="L262" s="63">
        <v>27</v>
      </c>
      <c r="M262" s="63"/>
      <c r="N262" s="63"/>
      <c r="O262" s="64">
        <f t="shared" si="49"/>
        <v>130</v>
      </c>
      <c r="P262" s="65">
        <f t="shared" si="50"/>
        <v>5</v>
      </c>
      <c r="Q262" s="64">
        <f t="shared" si="51"/>
        <v>0</v>
      </c>
      <c r="R262" s="64">
        <f t="shared" si="52"/>
        <v>0</v>
      </c>
      <c r="S262" s="64">
        <f t="shared" si="53"/>
        <v>0</v>
      </c>
      <c r="T262" s="64">
        <f t="shared" si="54"/>
        <v>0</v>
      </c>
      <c r="U262" s="64">
        <f t="shared" si="57"/>
        <v>130</v>
      </c>
      <c r="V262" s="64">
        <f>+IF(+COUNT(D262:N262)&gt;0,RANK(U262,$U$218:$U$279,0),"")</f>
        <v>45</v>
      </c>
      <c r="W262" s="66" t="str">
        <f t="shared" si="58"/>
        <v/>
      </c>
    </row>
    <row r="263" spans="1:23">
      <c r="A263" s="60" t="s">
        <v>163</v>
      </c>
      <c r="B263" s="67" t="s">
        <v>109</v>
      </c>
      <c r="C263" s="68" t="s">
        <v>73</v>
      </c>
      <c r="D263" s="63"/>
      <c r="E263" s="63">
        <v>36</v>
      </c>
      <c r="F263" s="63"/>
      <c r="G263" s="63">
        <v>26</v>
      </c>
      <c r="H263" s="63">
        <v>27</v>
      </c>
      <c r="I263" s="63">
        <v>32</v>
      </c>
      <c r="J263" s="63"/>
      <c r="K263" s="63"/>
      <c r="L263" s="63"/>
      <c r="M263" s="63"/>
      <c r="N263" s="63"/>
      <c r="O263" s="64">
        <f t="shared" si="49"/>
        <v>121</v>
      </c>
      <c r="P263" s="65">
        <f t="shared" si="50"/>
        <v>4</v>
      </c>
      <c r="Q263" s="64">
        <f t="shared" si="51"/>
        <v>0</v>
      </c>
      <c r="R263" s="64">
        <f t="shared" si="52"/>
        <v>0</v>
      </c>
      <c r="S263" s="64">
        <f t="shared" si="53"/>
        <v>0</v>
      </c>
      <c r="T263" s="64">
        <f t="shared" si="54"/>
        <v>0</v>
      </c>
      <c r="U263" s="64">
        <f t="shared" si="57"/>
        <v>121</v>
      </c>
      <c r="V263" s="64">
        <f>+IF(+COUNT(D263:N263)&gt;0,RANK(U263,$U$218:$U$279,0),"")</f>
        <v>46</v>
      </c>
      <c r="W263" s="66" t="str">
        <f t="shared" si="58"/>
        <v/>
      </c>
    </row>
    <row r="264" spans="1:23">
      <c r="A264" s="60" t="s">
        <v>167</v>
      </c>
      <c r="B264" s="67" t="s">
        <v>168</v>
      </c>
      <c r="C264" s="68" t="s">
        <v>42</v>
      </c>
      <c r="D264" s="63"/>
      <c r="E264" s="63"/>
      <c r="F264" s="63">
        <v>23</v>
      </c>
      <c r="G264" s="63">
        <v>30</v>
      </c>
      <c r="H264" s="63"/>
      <c r="I264" s="63"/>
      <c r="J264" s="63">
        <v>20</v>
      </c>
      <c r="K264" s="63"/>
      <c r="L264" s="63"/>
      <c r="M264" s="63">
        <v>26</v>
      </c>
      <c r="N264" s="63"/>
      <c r="O264" s="64">
        <f t="shared" si="49"/>
        <v>99</v>
      </c>
      <c r="P264" s="65">
        <f t="shared" si="50"/>
        <v>4</v>
      </c>
      <c r="Q264" s="64">
        <f t="shared" si="51"/>
        <v>0</v>
      </c>
      <c r="R264" s="64">
        <f t="shared" si="52"/>
        <v>0</v>
      </c>
      <c r="S264" s="64">
        <f t="shared" si="53"/>
        <v>0</v>
      </c>
      <c r="T264" s="64">
        <f t="shared" si="54"/>
        <v>0</v>
      </c>
      <c r="U264" s="64">
        <f t="shared" si="57"/>
        <v>99</v>
      </c>
      <c r="V264" s="64">
        <f>+IF(+COUNT(D264:N264)&gt;0,RANK(U264,$U$218:$U$279,0),"")</f>
        <v>47</v>
      </c>
      <c r="W264" s="66" t="str">
        <f t="shared" si="58"/>
        <v/>
      </c>
    </row>
    <row r="265" spans="1:23">
      <c r="A265" s="60" t="s">
        <v>169</v>
      </c>
      <c r="B265" s="67" t="s">
        <v>87</v>
      </c>
      <c r="C265" s="68" t="s">
        <v>170</v>
      </c>
      <c r="D265" s="63">
        <v>38</v>
      </c>
      <c r="E265" s="63">
        <v>33</v>
      </c>
      <c r="F265" s="63"/>
      <c r="G265" s="63"/>
      <c r="H265" s="63"/>
      <c r="I265" s="63"/>
      <c r="J265" s="63"/>
      <c r="K265" s="63">
        <v>28</v>
      </c>
      <c r="L265" s="63"/>
      <c r="M265" s="63"/>
      <c r="N265" s="63"/>
      <c r="O265" s="64">
        <f t="shared" si="49"/>
        <v>99</v>
      </c>
      <c r="P265" s="65">
        <f t="shared" si="50"/>
        <v>3</v>
      </c>
      <c r="Q265" s="64">
        <f t="shared" si="51"/>
        <v>0</v>
      </c>
      <c r="R265" s="64">
        <f t="shared" si="52"/>
        <v>0</v>
      </c>
      <c r="S265" s="64">
        <f t="shared" si="53"/>
        <v>0</v>
      </c>
      <c r="T265" s="64">
        <f t="shared" si="54"/>
        <v>0</v>
      </c>
      <c r="U265" s="64">
        <f t="shared" si="57"/>
        <v>99</v>
      </c>
      <c r="V265" s="64">
        <f>+IF(+COUNT(D265:N265)&gt;0,RANK(U265,$U$218:$U$279,0),"")</f>
        <v>47</v>
      </c>
      <c r="W265" s="66" t="str">
        <f t="shared" si="58"/>
        <v/>
      </c>
    </row>
    <row r="266" spans="1:23">
      <c r="A266" s="60" t="s">
        <v>157</v>
      </c>
      <c r="B266" s="67" t="s">
        <v>158</v>
      </c>
      <c r="C266" s="68" t="s">
        <v>73</v>
      </c>
      <c r="D266" s="63">
        <v>30</v>
      </c>
      <c r="E266" s="63"/>
      <c r="F266" s="63"/>
      <c r="G266" s="63"/>
      <c r="H266" s="63"/>
      <c r="I266" s="63"/>
      <c r="J266" s="63"/>
      <c r="K266" s="63">
        <v>23</v>
      </c>
      <c r="L266" s="63">
        <v>26</v>
      </c>
      <c r="M266" s="63"/>
      <c r="N266" s="63"/>
      <c r="O266" s="64">
        <f t="shared" si="49"/>
        <v>79</v>
      </c>
      <c r="P266" s="65">
        <f t="shared" si="50"/>
        <v>3</v>
      </c>
      <c r="Q266" s="64">
        <f t="shared" si="51"/>
        <v>0</v>
      </c>
      <c r="R266" s="64">
        <f t="shared" si="52"/>
        <v>0</v>
      </c>
      <c r="S266" s="64">
        <f t="shared" si="53"/>
        <v>0</v>
      </c>
      <c r="T266" s="64">
        <f t="shared" si="54"/>
        <v>0</v>
      </c>
      <c r="U266" s="64">
        <f t="shared" si="57"/>
        <v>79</v>
      </c>
      <c r="V266" s="64">
        <f>+IF(+COUNT(D266:N266)&gt;0,RANK(U266,$U$218:$U$279,0),"")</f>
        <v>49</v>
      </c>
      <c r="W266" s="66" t="str">
        <f t="shared" si="58"/>
        <v/>
      </c>
    </row>
    <row r="267" spans="1:23">
      <c r="A267" s="60" t="s">
        <v>172</v>
      </c>
      <c r="B267" s="67" t="s">
        <v>173</v>
      </c>
      <c r="C267" s="68" t="s">
        <v>39</v>
      </c>
      <c r="D267" s="63"/>
      <c r="E267" s="63"/>
      <c r="F267" s="63"/>
      <c r="G267" s="63">
        <v>30</v>
      </c>
      <c r="H267" s="63"/>
      <c r="I267" s="63">
        <v>18</v>
      </c>
      <c r="J267" s="63">
        <v>23</v>
      </c>
      <c r="K267" s="63"/>
      <c r="L267" s="63"/>
      <c r="M267" s="63"/>
      <c r="N267" s="63"/>
      <c r="O267" s="64">
        <f t="shared" si="49"/>
        <v>71</v>
      </c>
      <c r="P267" s="65">
        <f t="shared" si="50"/>
        <v>3</v>
      </c>
      <c r="Q267" s="64">
        <f t="shared" si="51"/>
        <v>0</v>
      </c>
      <c r="R267" s="64">
        <f t="shared" si="52"/>
        <v>0</v>
      </c>
      <c r="S267" s="64">
        <f t="shared" si="53"/>
        <v>0</v>
      </c>
      <c r="T267" s="64">
        <f t="shared" si="54"/>
        <v>0</v>
      </c>
      <c r="U267" s="64">
        <f t="shared" si="57"/>
        <v>71</v>
      </c>
      <c r="V267" s="64">
        <f>+IF(+COUNT(D267:N267)&gt;0,RANK(U267,$U$218:$U$279,0),"")</f>
        <v>50</v>
      </c>
      <c r="W267" s="66" t="str">
        <f t="shared" si="58"/>
        <v/>
      </c>
    </row>
    <row r="268" spans="1:23">
      <c r="A268" s="60" t="s">
        <v>174</v>
      </c>
      <c r="B268" s="67" t="s">
        <v>175</v>
      </c>
      <c r="C268" s="68" t="s">
        <v>76</v>
      </c>
      <c r="D268" s="63">
        <v>29</v>
      </c>
      <c r="E268" s="63"/>
      <c r="F268" s="63"/>
      <c r="G268" s="63">
        <v>37</v>
      </c>
      <c r="H268" s="63"/>
      <c r="I268" s="63"/>
      <c r="J268" s="63"/>
      <c r="K268" s="63"/>
      <c r="L268" s="63"/>
      <c r="M268" s="63"/>
      <c r="N268" s="63"/>
      <c r="O268" s="64">
        <f t="shared" si="49"/>
        <v>66</v>
      </c>
      <c r="P268" s="65">
        <f t="shared" si="50"/>
        <v>2</v>
      </c>
      <c r="Q268" s="64">
        <f t="shared" si="51"/>
        <v>0</v>
      </c>
      <c r="R268" s="64">
        <f t="shared" si="52"/>
        <v>0</v>
      </c>
      <c r="S268" s="64">
        <f t="shared" si="53"/>
        <v>0</v>
      </c>
      <c r="T268" s="64">
        <f t="shared" si="54"/>
        <v>0</v>
      </c>
      <c r="U268" s="64">
        <f t="shared" si="57"/>
        <v>66</v>
      </c>
      <c r="V268" s="64">
        <f>+IF(+COUNT(D268:N268)&gt;0,RANK(U268,$U$218:$U$279,0),"")</f>
        <v>51</v>
      </c>
      <c r="W268" s="66" t="str">
        <f t="shared" si="58"/>
        <v/>
      </c>
    </row>
    <row r="269" spans="1:23">
      <c r="A269" s="60" t="s">
        <v>178</v>
      </c>
      <c r="B269" s="67" t="s">
        <v>87</v>
      </c>
      <c r="C269" s="68" t="s">
        <v>62</v>
      </c>
      <c r="D269" s="63"/>
      <c r="E269" s="63"/>
      <c r="F269" s="63"/>
      <c r="G269" s="63"/>
      <c r="H269" s="63">
        <v>31</v>
      </c>
      <c r="I269" s="63"/>
      <c r="J269" s="63"/>
      <c r="K269" s="63"/>
      <c r="L269" s="63">
        <v>34</v>
      </c>
      <c r="M269" s="63"/>
      <c r="N269" s="63"/>
      <c r="O269" s="64">
        <f t="shared" si="49"/>
        <v>65</v>
      </c>
      <c r="P269" s="65">
        <f t="shared" si="50"/>
        <v>2</v>
      </c>
      <c r="Q269" s="64">
        <f t="shared" si="51"/>
        <v>0</v>
      </c>
      <c r="R269" s="64">
        <f t="shared" si="52"/>
        <v>0</v>
      </c>
      <c r="S269" s="64">
        <f t="shared" si="53"/>
        <v>0</v>
      </c>
      <c r="T269" s="64">
        <f t="shared" si="54"/>
        <v>0</v>
      </c>
      <c r="U269" s="64">
        <f t="shared" si="57"/>
        <v>65</v>
      </c>
      <c r="V269" s="64">
        <f>+IF(+COUNT(D269:N269)&gt;0,RANK(U269,$U$218:$U$279,0),"")</f>
        <v>52</v>
      </c>
      <c r="W269" s="66" t="str">
        <f t="shared" si="58"/>
        <v/>
      </c>
    </row>
    <row r="270" spans="1:23">
      <c r="A270" s="60" t="s">
        <v>176</v>
      </c>
      <c r="B270" s="67" t="s">
        <v>93</v>
      </c>
      <c r="C270" s="68" t="s">
        <v>177</v>
      </c>
      <c r="D270" s="63"/>
      <c r="E270" s="63"/>
      <c r="F270" s="63"/>
      <c r="G270" s="63">
        <v>35</v>
      </c>
      <c r="H270" s="63"/>
      <c r="I270" s="63"/>
      <c r="J270" s="63"/>
      <c r="K270" s="63"/>
      <c r="L270" s="63"/>
      <c r="M270" s="63"/>
      <c r="N270" s="63">
        <v>28</v>
      </c>
      <c r="O270" s="64">
        <f t="shared" si="49"/>
        <v>63</v>
      </c>
      <c r="P270" s="65">
        <f t="shared" si="50"/>
        <v>2</v>
      </c>
      <c r="Q270" s="64">
        <f t="shared" si="51"/>
        <v>0</v>
      </c>
      <c r="R270" s="64">
        <f t="shared" si="52"/>
        <v>0</v>
      </c>
      <c r="S270" s="64">
        <f t="shared" si="53"/>
        <v>0</v>
      </c>
      <c r="T270" s="64">
        <f t="shared" si="54"/>
        <v>0</v>
      </c>
      <c r="U270" s="64">
        <f t="shared" si="57"/>
        <v>63</v>
      </c>
      <c r="V270" s="64">
        <f>+IF(+COUNT(D270:N270)&gt;0,RANK(U270,$U$218:$U$279,0),"")</f>
        <v>53</v>
      </c>
      <c r="W270" s="66" t="str">
        <f t="shared" si="58"/>
        <v/>
      </c>
    </row>
    <row r="271" spans="1:23">
      <c r="A271" s="60" t="s">
        <v>181</v>
      </c>
      <c r="B271" s="67" t="s">
        <v>87</v>
      </c>
      <c r="C271" s="68" t="s">
        <v>62</v>
      </c>
      <c r="D271" s="63"/>
      <c r="E271" s="63"/>
      <c r="F271" s="63"/>
      <c r="G271" s="63"/>
      <c r="H271" s="63">
        <v>28</v>
      </c>
      <c r="I271" s="63"/>
      <c r="J271" s="63"/>
      <c r="K271" s="63">
        <v>29</v>
      </c>
      <c r="L271" s="63"/>
      <c r="M271" s="63"/>
      <c r="N271" s="63"/>
      <c r="O271" s="64">
        <f t="shared" si="49"/>
        <v>57</v>
      </c>
      <c r="P271" s="65">
        <f t="shared" si="50"/>
        <v>2</v>
      </c>
      <c r="Q271" s="64">
        <f t="shared" si="51"/>
        <v>0</v>
      </c>
      <c r="R271" s="64">
        <f t="shared" si="52"/>
        <v>0</v>
      </c>
      <c r="S271" s="64">
        <f t="shared" si="53"/>
        <v>0</v>
      </c>
      <c r="T271" s="64">
        <f t="shared" si="54"/>
        <v>0</v>
      </c>
      <c r="U271" s="64">
        <f t="shared" si="57"/>
        <v>57</v>
      </c>
      <c r="V271" s="64">
        <f>+IF(+COUNT(D271:N271)&gt;0,RANK(U271,$U$218:$U$279,0),"")</f>
        <v>54</v>
      </c>
      <c r="W271" s="66" t="str">
        <f t="shared" si="58"/>
        <v/>
      </c>
    </row>
    <row r="272" spans="1:23">
      <c r="A272" s="60" t="s">
        <v>171</v>
      </c>
      <c r="B272" s="67" t="s">
        <v>153</v>
      </c>
      <c r="C272" s="68" t="s">
        <v>76</v>
      </c>
      <c r="D272" s="63"/>
      <c r="E272" s="63"/>
      <c r="F272" s="63"/>
      <c r="G272" s="63"/>
      <c r="H272" s="63"/>
      <c r="I272" s="63"/>
      <c r="J272" s="63">
        <v>32</v>
      </c>
      <c r="K272" s="63">
        <v>24</v>
      </c>
      <c r="L272" s="63"/>
      <c r="M272" s="63"/>
      <c r="N272" s="63"/>
      <c r="O272" s="64">
        <f t="shared" si="49"/>
        <v>56</v>
      </c>
      <c r="P272" s="65">
        <f t="shared" si="50"/>
        <v>2</v>
      </c>
      <c r="Q272" s="64">
        <f t="shared" si="51"/>
        <v>0</v>
      </c>
      <c r="R272" s="64">
        <f t="shared" si="52"/>
        <v>0</v>
      </c>
      <c r="S272" s="64">
        <f t="shared" si="53"/>
        <v>0</v>
      </c>
      <c r="T272" s="64">
        <f t="shared" si="54"/>
        <v>0</v>
      </c>
      <c r="U272" s="64">
        <f t="shared" si="57"/>
        <v>56</v>
      </c>
      <c r="V272" s="64">
        <f>+IF(+COUNT(D272:N272)&gt;0,RANK(U272,$U$218:$U$279,0),"")</f>
        <v>55</v>
      </c>
      <c r="W272" s="66" t="str">
        <f t="shared" si="58"/>
        <v/>
      </c>
    </row>
    <row r="273" spans="1:23">
      <c r="A273" s="60" t="s">
        <v>179</v>
      </c>
      <c r="B273" s="67" t="s">
        <v>180</v>
      </c>
      <c r="C273" s="68" t="s">
        <v>73</v>
      </c>
      <c r="D273" s="63"/>
      <c r="E273" s="63">
        <v>0</v>
      </c>
      <c r="F273" s="63"/>
      <c r="G273" s="63"/>
      <c r="H273" s="63">
        <v>17</v>
      </c>
      <c r="I273" s="63"/>
      <c r="J273" s="63">
        <v>28</v>
      </c>
      <c r="K273" s="63"/>
      <c r="L273" s="63"/>
      <c r="M273" s="63"/>
      <c r="N273" s="63"/>
      <c r="O273" s="64">
        <f t="shared" si="49"/>
        <v>45</v>
      </c>
      <c r="P273" s="65">
        <f t="shared" si="50"/>
        <v>3</v>
      </c>
      <c r="Q273" s="64">
        <f t="shared" si="51"/>
        <v>0</v>
      </c>
      <c r="R273" s="64">
        <f t="shared" si="52"/>
        <v>0</v>
      </c>
      <c r="S273" s="64">
        <f t="shared" si="53"/>
        <v>0</v>
      </c>
      <c r="T273" s="64">
        <f t="shared" si="54"/>
        <v>0</v>
      </c>
      <c r="U273" s="64">
        <f t="shared" si="57"/>
        <v>45</v>
      </c>
      <c r="V273" s="64">
        <f>+IF(+COUNT(D273:N273)&gt;0,RANK(U273,$U$218:$U$279,0),"")</f>
        <v>56</v>
      </c>
      <c r="W273" s="66" t="str">
        <f t="shared" si="58"/>
        <v/>
      </c>
    </row>
    <row r="274" spans="1:23">
      <c r="A274" s="60" t="s">
        <v>182</v>
      </c>
      <c r="B274" s="67" t="s">
        <v>183</v>
      </c>
      <c r="C274" s="68" t="s">
        <v>170</v>
      </c>
      <c r="D274" s="63"/>
      <c r="E274" s="63"/>
      <c r="F274" s="63"/>
      <c r="G274" s="63"/>
      <c r="H274" s="63"/>
      <c r="I274" s="63"/>
      <c r="J274" s="63"/>
      <c r="K274" s="63"/>
      <c r="L274" s="63"/>
      <c r="M274" s="63">
        <v>14</v>
      </c>
      <c r="N274" s="63"/>
      <c r="O274" s="64">
        <f t="shared" si="49"/>
        <v>14</v>
      </c>
      <c r="P274" s="65">
        <f t="shared" si="50"/>
        <v>1</v>
      </c>
      <c r="Q274" s="64">
        <f t="shared" si="51"/>
        <v>0</v>
      </c>
      <c r="R274" s="64">
        <f t="shared" si="52"/>
        <v>0</v>
      </c>
      <c r="S274" s="64">
        <f t="shared" si="53"/>
        <v>0</v>
      </c>
      <c r="T274" s="64">
        <f t="shared" si="54"/>
        <v>0</v>
      </c>
      <c r="U274" s="64">
        <f t="shared" si="57"/>
        <v>14</v>
      </c>
      <c r="V274" s="64">
        <f>+IF(+COUNT(D274:N274)&gt;0,RANK(U274,$U$218:$U$279,0),"")</f>
        <v>57</v>
      </c>
      <c r="W274" s="66" t="str">
        <f t="shared" si="58"/>
        <v/>
      </c>
    </row>
    <row r="275" spans="1:23">
      <c r="A275" s="60" t="s">
        <v>184</v>
      </c>
      <c r="B275" s="67" t="s">
        <v>185</v>
      </c>
      <c r="C275" s="68" t="s">
        <v>65</v>
      </c>
      <c r="D275" s="63">
        <v>0</v>
      </c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4">
        <f t="shared" si="49"/>
        <v>0</v>
      </c>
      <c r="P275" s="65">
        <f t="shared" si="50"/>
        <v>1</v>
      </c>
      <c r="Q275" s="64">
        <f t="shared" si="51"/>
        <v>0</v>
      </c>
      <c r="R275" s="64">
        <f t="shared" si="52"/>
        <v>0</v>
      </c>
      <c r="S275" s="64">
        <f t="shared" si="53"/>
        <v>0</v>
      </c>
      <c r="T275" s="64">
        <f t="shared" si="54"/>
        <v>0</v>
      </c>
      <c r="U275" s="64">
        <f t="shared" si="57"/>
        <v>0</v>
      </c>
      <c r="V275" s="64">
        <f>+IF(+COUNT(D275:N275)&gt;0,RANK(U275,$U$218:$U$279,0),"")</f>
        <v>58</v>
      </c>
      <c r="W275" s="66" t="str">
        <f t="shared" si="58"/>
        <v/>
      </c>
    </row>
    <row r="276" spans="1:23">
      <c r="A276" s="60" t="s">
        <v>186</v>
      </c>
      <c r="B276" s="67" t="s">
        <v>187</v>
      </c>
      <c r="C276" s="68" t="s">
        <v>177</v>
      </c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4">
        <f t="shared" si="49"/>
        <v>0</v>
      </c>
      <c r="P276" s="65">
        <f t="shared" si="50"/>
        <v>0</v>
      </c>
      <c r="Q276" s="64">
        <f t="shared" si="51"/>
        <v>0</v>
      </c>
      <c r="R276" s="64">
        <f t="shared" si="52"/>
        <v>0</v>
      </c>
      <c r="S276" s="64">
        <f t="shared" si="53"/>
        <v>0</v>
      </c>
      <c r="T276" s="64">
        <f t="shared" si="54"/>
        <v>0</v>
      </c>
      <c r="U276" s="64">
        <f t="shared" si="57"/>
        <v>0</v>
      </c>
      <c r="V276" s="64" t="str">
        <f>+IF(+COUNT(D276:N276)&gt;0,RANK(U276,$U$218:$U$279,0),"")</f>
        <v/>
      </c>
      <c r="W276" s="66" t="str">
        <f t="shared" si="58"/>
        <v/>
      </c>
    </row>
    <row r="277" spans="1:23">
      <c r="A277" s="60" t="s">
        <v>188</v>
      </c>
      <c r="B277" s="67" t="s">
        <v>189</v>
      </c>
      <c r="C277" s="68" t="s">
        <v>126</v>
      </c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4">
        <f t="shared" si="49"/>
        <v>0</v>
      </c>
      <c r="P277" s="65">
        <f t="shared" si="50"/>
        <v>0</v>
      </c>
      <c r="Q277" s="64">
        <f t="shared" si="51"/>
        <v>0</v>
      </c>
      <c r="R277" s="64">
        <f t="shared" si="52"/>
        <v>0</v>
      </c>
      <c r="S277" s="64">
        <f t="shared" si="53"/>
        <v>0</v>
      </c>
      <c r="T277" s="64">
        <f t="shared" si="54"/>
        <v>0</v>
      </c>
      <c r="U277" s="64">
        <f t="shared" si="57"/>
        <v>0</v>
      </c>
      <c r="V277" s="64" t="str">
        <f>+IF(+COUNT(D277:N277)&gt;0,RANK(U277,$U$218:$U$279,0),"")</f>
        <v/>
      </c>
      <c r="W277" s="66" t="str">
        <f t="shared" si="58"/>
        <v/>
      </c>
    </row>
    <row r="278" spans="1:23">
      <c r="A278" s="60" t="s">
        <v>190</v>
      </c>
      <c r="B278" s="67" t="s">
        <v>191</v>
      </c>
      <c r="C278" s="68" t="s">
        <v>45</v>
      </c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4">
        <f t="shared" si="49"/>
        <v>0</v>
      </c>
      <c r="P278" s="65">
        <f t="shared" si="50"/>
        <v>0</v>
      </c>
      <c r="Q278" s="64">
        <f t="shared" si="51"/>
        <v>0</v>
      </c>
      <c r="R278" s="64">
        <f t="shared" si="52"/>
        <v>0</v>
      </c>
      <c r="S278" s="64">
        <f t="shared" si="53"/>
        <v>0</v>
      </c>
      <c r="T278" s="64">
        <f t="shared" si="54"/>
        <v>0</v>
      </c>
      <c r="U278" s="64">
        <f t="shared" si="57"/>
        <v>0</v>
      </c>
      <c r="V278" s="64" t="str">
        <f>+IF(+COUNT(D278:N278)&gt;0,RANK(U278,$U$218:$U$279,0),"")</f>
        <v/>
      </c>
      <c r="W278" s="66" t="str">
        <f t="shared" si="58"/>
        <v/>
      </c>
    </row>
    <row r="279" spans="1:23">
      <c r="A279" s="60"/>
      <c r="B279" s="67"/>
      <c r="C279" s="68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4"/>
      <c r="P279" s="65"/>
      <c r="Q279" s="64"/>
      <c r="R279" s="64"/>
      <c r="S279" s="64"/>
      <c r="T279" s="64"/>
      <c r="U279" s="64"/>
      <c r="V279" s="64"/>
      <c r="W279" s="66"/>
    </row>
    <row r="280" spans="1:23" ht="15.75">
      <c r="A280" s="72">
        <f>COUNTIF($A$218:$A$279,"&gt;&lt;")</f>
        <v>61</v>
      </c>
      <c r="B280" s="72">
        <f>COUNTIF($B$218:$B$279,"&gt;&lt;")</f>
        <v>61</v>
      </c>
      <c r="C280" s="72">
        <f>COUNTIF($C$218:$C$279,"&gt;&lt;")</f>
        <v>61</v>
      </c>
      <c r="D280" s="72">
        <f>COUNTIF(D$218:D$279,"=0")+COUNTIF(D$218:D$279,"&gt;0")</f>
        <v>37</v>
      </c>
      <c r="E280" s="72">
        <f>COUNTIF(E$218:E$279,"=0")+COUNTIF(E$218:E$279,"&gt;0")</f>
        <v>42</v>
      </c>
      <c r="F280" s="72">
        <f>COUNTIF(F$218:F$279,"=0")+COUNTIF(F$218:F$279,"&gt;0")</f>
        <v>39</v>
      </c>
      <c r="G280" s="72">
        <f>COUNTIF(G$218:G$279,"=0")+COUNTIF(G$218:G$279,"&gt;0")</f>
        <v>43</v>
      </c>
      <c r="H280" s="72">
        <f>COUNTIF(H$218:H$279,"=0")+COUNTIF(H$218:H$279,"&gt;0")</f>
        <v>37</v>
      </c>
      <c r="I280" s="72">
        <f>COUNTIF(I$218:I$279,"=0")+COUNTIF(I$218:I$279,"&gt;0")</f>
        <v>40</v>
      </c>
      <c r="J280" s="72">
        <f>COUNTIF(J$218:J$279,"=0")+COUNTIF(J$218:J$279,"&gt;0")</f>
        <v>33</v>
      </c>
      <c r="K280" s="72">
        <f>COUNTIF(K$218:K$279,"=0")+COUNTIF(K$218:K$279,"&gt;0")</f>
        <v>41</v>
      </c>
      <c r="L280" s="72">
        <f>COUNTIF(L$218:L$279,"=0")+COUNTIF(L$218:L$279,"&gt;0")</f>
        <v>32</v>
      </c>
      <c r="M280" s="72">
        <f>COUNTIF(M$218:M$279,"=0")+COUNTIF(M$218:M$279,"&gt;0")</f>
        <v>26</v>
      </c>
      <c r="N280" s="72">
        <f>COUNTIF(N$218:N$279,"=0")+COUNTIF(N$218:N$279,"&gt;0")</f>
        <v>26</v>
      </c>
      <c r="O280" s="64"/>
      <c r="P280" s="64"/>
      <c r="Q280" s="64"/>
      <c r="R280" s="64"/>
      <c r="S280" s="64"/>
      <c r="T280" s="64"/>
      <c r="U280" s="64"/>
      <c r="V280" s="115" t="s">
        <v>10</v>
      </c>
      <c r="W280" s="66"/>
    </row>
    <row r="281" spans="1:23">
      <c r="A281" s="74"/>
      <c r="B281" s="75"/>
      <c r="C281" s="76"/>
      <c r="D281" s="77">
        <f t="shared" ref="D281:N281" si="59">IF(D280&gt;0,D280/$A280,0)</f>
        <v>0.60655737704918034</v>
      </c>
      <c r="E281" s="77">
        <f t="shared" si="59"/>
        <v>0.68852459016393441</v>
      </c>
      <c r="F281" s="77">
        <f t="shared" si="59"/>
        <v>0.63934426229508201</v>
      </c>
      <c r="G281" s="77">
        <f t="shared" si="59"/>
        <v>0.70491803278688525</v>
      </c>
      <c r="H281" s="77">
        <f t="shared" si="59"/>
        <v>0.60655737704918034</v>
      </c>
      <c r="I281" s="77">
        <f t="shared" si="59"/>
        <v>0.65573770491803274</v>
      </c>
      <c r="J281" s="77">
        <f t="shared" si="59"/>
        <v>0.54098360655737709</v>
      </c>
      <c r="K281" s="77">
        <f t="shared" si="59"/>
        <v>0.67213114754098358</v>
      </c>
      <c r="L281" s="77">
        <f t="shared" si="59"/>
        <v>0.52459016393442626</v>
      </c>
      <c r="M281" s="77">
        <f t="shared" si="59"/>
        <v>0.42622950819672129</v>
      </c>
      <c r="N281" s="77">
        <f t="shared" si="59"/>
        <v>0.42622950819672129</v>
      </c>
      <c r="O281" s="64"/>
      <c r="P281" s="64"/>
      <c r="Q281" s="64"/>
      <c r="R281" s="64"/>
      <c r="S281" s="64"/>
      <c r="T281" s="64"/>
      <c r="U281" s="64"/>
      <c r="V281" s="64"/>
      <c r="W281" s="66"/>
    </row>
    <row r="282" spans="1:23">
      <c r="A282" s="78"/>
      <c r="B282" s="79"/>
      <c r="C282" s="80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6"/>
    </row>
    <row r="283" spans="1:23" ht="15.75">
      <c r="A283" s="82" t="s">
        <v>82</v>
      </c>
      <c r="B283" s="83" t="s">
        <v>305</v>
      </c>
      <c r="C283" s="84" t="s">
        <v>13</v>
      </c>
      <c r="D283" s="84" t="s">
        <v>273</v>
      </c>
      <c r="E283" s="85"/>
      <c r="F283" s="85"/>
      <c r="G283" s="85"/>
      <c r="H283" s="85"/>
      <c r="I283" s="85"/>
      <c r="J283" s="85"/>
      <c r="K283" s="85"/>
      <c r="L283" s="85"/>
      <c r="M283" s="84"/>
      <c r="N283" s="84"/>
      <c r="O283" s="86"/>
      <c r="P283" s="86"/>
      <c r="Q283" s="86"/>
      <c r="R283" s="86"/>
      <c r="S283" s="86"/>
      <c r="T283" s="86"/>
      <c r="U283" s="86"/>
      <c r="V283" s="86"/>
      <c r="W283" s="109">
        <f>COUNTIF(W285:W343,"1")</f>
        <v>27</v>
      </c>
    </row>
    <row r="284" spans="1:23" ht="75.75">
      <c r="A284" s="52" t="s">
        <v>83</v>
      </c>
      <c r="B284" s="116" t="s">
        <v>16</v>
      </c>
      <c r="C284" s="117" t="s">
        <v>17</v>
      </c>
      <c r="D284" s="55" t="s">
        <v>18</v>
      </c>
      <c r="E284" s="55" t="s">
        <v>19</v>
      </c>
      <c r="F284" s="55" t="s">
        <v>20</v>
      </c>
      <c r="G284" s="55" t="s">
        <v>21</v>
      </c>
      <c r="H284" s="55" t="s">
        <v>22</v>
      </c>
      <c r="I284" s="55" t="s">
        <v>23</v>
      </c>
      <c r="J284" s="55" t="s">
        <v>24</v>
      </c>
      <c r="K284" s="56" t="s">
        <v>25</v>
      </c>
      <c r="L284" s="55" t="s">
        <v>26</v>
      </c>
      <c r="M284" s="55" t="s">
        <v>27</v>
      </c>
      <c r="N284" s="56" t="s">
        <v>21</v>
      </c>
      <c r="O284" s="118" t="s">
        <v>28</v>
      </c>
      <c r="P284" s="118" t="s">
        <v>29</v>
      </c>
      <c r="Q284" s="118" t="s">
        <v>30</v>
      </c>
      <c r="R284" s="118" t="s">
        <v>31</v>
      </c>
      <c r="S284" s="118" t="s">
        <v>32</v>
      </c>
      <c r="T284" s="118" t="s">
        <v>33</v>
      </c>
      <c r="U284" s="58" t="s">
        <v>34</v>
      </c>
      <c r="V284" s="57" t="s">
        <v>35</v>
      </c>
      <c r="W284" s="118" t="s">
        <v>36</v>
      </c>
    </row>
    <row r="285" spans="1:23">
      <c r="A285" s="60" t="s">
        <v>229</v>
      </c>
      <c r="B285" s="67" t="s">
        <v>139</v>
      </c>
      <c r="C285" s="62" t="s">
        <v>56</v>
      </c>
      <c r="D285" s="63"/>
      <c r="E285" s="63"/>
      <c r="F285" s="63">
        <v>22</v>
      </c>
      <c r="G285" s="63">
        <v>36</v>
      </c>
      <c r="H285" s="63">
        <v>37</v>
      </c>
      <c r="I285" s="63">
        <v>36</v>
      </c>
      <c r="J285" s="63">
        <v>30</v>
      </c>
      <c r="K285" s="63">
        <v>42</v>
      </c>
      <c r="L285" s="63">
        <v>30</v>
      </c>
      <c r="M285" s="63">
        <v>40</v>
      </c>
      <c r="N285" s="63">
        <v>33</v>
      </c>
      <c r="O285" s="64">
        <f t="shared" ref="O285:O342" si="60">SUM(D285:N285)</f>
        <v>306</v>
      </c>
      <c r="P285" s="65">
        <f t="shared" ref="P285:P342" si="61">COUNT(D285:N285)</f>
        <v>9</v>
      </c>
      <c r="Q285" s="64">
        <f t="shared" ref="Q285:Q342" si="62">IF(P285&lt;9,0,SMALL(D285:N285,1))</f>
        <v>22</v>
      </c>
      <c r="R285" s="64">
        <f t="shared" ref="R285:R342" si="63">IF(P285&lt;10,0,SMALL(D285:N285,2))</f>
        <v>0</v>
      </c>
      <c r="S285" s="64">
        <f t="shared" ref="S285:S342" si="64">IF(P285&lt;11,0,SMALL(D285:N285,3))</f>
        <v>0</v>
      </c>
      <c r="T285" s="64">
        <f t="shared" ref="T285:T342" si="65">IF(P285&lt;12,0,+SMALL(D285:N285,4))</f>
        <v>0</v>
      </c>
      <c r="U285" s="64">
        <f t="shared" ref="U285:U316" si="66">IF(EXCLUS=4,O285-Q285-R285-S285-T285,IF(EXCLUS=3,O285-Q285-R285-S285,IF(EXCLUS=2,O285-Q285-R285,IF(EXCLUS=1,O285-Q285))))</f>
        <v>284</v>
      </c>
      <c r="V285" s="64">
        <f>+IF(+COUNT(D285:N285)&gt;0,RANK(U285,$U$285:$U$343,0),"")</f>
        <v>1</v>
      </c>
      <c r="W285" s="66">
        <f t="shared" ref="W285:W316" si="67">IF(P285&gt;MAXCOMPET-1,1,"")</f>
        <v>1</v>
      </c>
    </row>
    <row r="286" spans="1:23">
      <c r="A286" s="60" t="s">
        <v>194</v>
      </c>
      <c r="B286" s="67" t="s">
        <v>195</v>
      </c>
      <c r="C286" s="62" t="s">
        <v>65</v>
      </c>
      <c r="D286" s="63">
        <v>42</v>
      </c>
      <c r="E286" s="63"/>
      <c r="F286" s="63">
        <v>33</v>
      </c>
      <c r="G286" s="63">
        <v>36</v>
      </c>
      <c r="H286" s="63">
        <v>29</v>
      </c>
      <c r="I286" s="63">
        <v>26</v>
      </c>
      <c r="J286" s="63">
        <v>22</v>
      </c>
      <c r="K286" s="63">
        <v>34</v>
      </c>
      <c r="L286" s="63">
        <v>36</v>
      </c>
      <c r="M286" s="63">
        <v>35</v>
      </c>
      <c r="N286" s="63">
        <v>36</v>
      </c>
      <c r="O286" s="64">
        <f t="shared" si="60"/>
        <v>329</v>
      </c>
      <c r="P286" s="65">
        <f t="shared" si="61"/>
        <v>10</v>
      </c>
      <c r="Q286" s="64">
        <f t="shared" si="62"/>
        <v>22</v>
      </c>
      <c r="R286" s="64">
        <f t="shared" si="63"/>
        <v>26</v>
      </c>
      <c r="S286" s="64">
        <f t="shared" si="64"/>
        <v>0</v>
      </c>
      <c r="T286" s="64">
        <f t="shared" si="65"/>
        <v>0</v>
      </c>
      <c r="U286" s="64">
        <f t="shared" si="66"/>
        <v>281</v>
      </c>
      <c r="V286" s="64">
        <f>+IF(+COUNT(D286:N286)&gt;0,RANK(U286,$U$285:$U$343,0),"")</f>
        <v>2</v>
      </c>
      <c r="W286" s="66">
        <f t="shared" si="67"/>
        <v>1</v>
      </c>
    </row>
    <row r="287" spans="1:23">
      <c r="A287" s="60" t="s">
        <v>248</v>
      </c>
      <c r="B287" s="67" t="s">
        <v>249</v>
      </c>
      <c r="C287" s="62" t="s">
        <v>107</v>
      </c>
      <c r="D287" s="63">
        <v>37</v>
      </c>
      <c r="E287" s="63">
        <v>36</v>
      </c>
      <c r="F287" s="63">
        <v>36</v>
      </c>
      <c r="G287" s="63">
        <v>27</v>
      </c>
      <c r="H287" s="63">
        <v>40</v>
      </c>
      <c r="I287" s="63"/>
      <c r="J287" s="63">
        <v>31</v>
      </c>
      <c r="K287" s="63">
        <v>27</v>
      </c>
      <c r="L287" s="63">
        <v>34</v>
      </c>
      <c r="M287" s="63">
        <v>31</v>
      </c>
      <c r="N287" s="63">
        <v>31</v>
      </c>
      <c r="O287" s="64">
        <f t="shared" si="60"/>
        <v>330</v>
      </c>
      <c r="P287" s="65">
        <f t="shared" si="61"/>
        <v>10</v>
      </c>
      <c r="Q287" s="64">
        <f t="shared" si="62"/>
        <v>27</v>
      </c>
      <c r="R287" s="64">
        <f t="shared" si="63"/>
        <v>27</v>
      </c>
      <c r="S287" s="64">
        <f t="shared" si="64"/>
        <v>0</v>
      </c>
      <c r="T287" s="64">
        <f t="shared" si="65"/>
        <v>0</v>
      </c>
      <c r="U287" s="64">
        <f t="shared" si="66"/>
        <v>276</v>
      </c>
      <c r="V287" s="64">
        <f>+IF(+COUNT(D287:N287)&gt;0,RANK(U287,$U$285:$U$343,0),"")</f>
        <v>3</v>
      </c>
      <c r="W287" s="66">
        <f t="shared" si="67"/>
        <v>1</v>
      </c>
    </row>
    <row r="288" spans="1:23">
      <c r="A288" s="60" t="s">
        <v>193</v>
      </c>
      <c r="B288" s="67" t="s">
        <v>116</v>
      </c>
      <c r="C288" s="62" t="s">
        <v>39</v>
      </c>
      <c r="D288" s="63">
        <v>39</v>
      </c>
      <c r="E288" s="63">
        <v>34</v>
      </c>
      <c r="F288" s="63">
        <v>24</v>
      </c>
      <c r="G288" s="63">
        <v>33</v>
      </c>
      <c r="H288" s="63">
        <v>31</v>
      </c>
      <c r="I288" s="63">
        <v>32</v>
      </c>
      <c r="J288" s="63"/>
      <c r="K288" s="63">
        <v>36</v>
      </c>
      <c r="L288" s="63">
        <v>40</v>
      </c>
      <c r="M288" s="63">
        <v>29</v>
      </c>
      <c r="N288" s="63">
        <v>30</v>
      </c>
      <c r="O288" s="64">
        <f t="shared" si="60"/>
        <v>328</v>
      </c>
      <c r="P288" s="65">
        <f t="shared" si="61"/>
        <v>10</v>
      </c>
      <c r="Q288" s="64">
        <f t="shared" si="62"/>
        <v>24</v>
      </c>
      <c r="R288" s="64">
        <f t="shared" si="63"/>
        <v>29</v>
      </c>
      <c r="S288" s="64">
        <f t="shared" si="64"/>
        <v>0</v>
      </c>
      <c r="T288" s="64">
        <f t="shared" si="65"/>
        <v>0</v>
      </c>
      <c r="U288" s="64">
        <f t="shared" si="66"/>
        <v>275</v>
      </c>
      <c r="V288" s="64">
        <f>+IF(+COUNT(D288:N288)&gt;0,RANK(U288,$U$285:$U$343,0),"")</f>
        <v>4</v>
      </c>
      <c r="W288" s="66">
        <f t="shared" si="67"/>
        <v>1</v>
      </c>
    </row>
    <row r="289" spans="1:23">
      <c r="A289" s="60" t="s">
        <v>197</v>
      </c>
      <c r="B289" s="67" t="s">
        <v>109</v>
      </c>
      <c r="C289" s="62" t="s">
        <v>107</v>
      </c>
      <c r="D289" s="63">
        <v>36</v>
      </c>
      <c r="E289" s="63">
        <v>35</v>
      </c>
      <c r="F289" s="63">
        <v>23</v>
      </c>
      <c r="G289" s="63">
        <v>32</v>
      </c>
      <c r="H289" s="63">
        <v>31</v>
      </c>
      <c r="I289" s="63">
        <v>28</v>
      </c>
      <c r="J289" s="63">
        <v>35</v>
      </c>
      <c r="K289" s="63">
        <v>27</v>
      </c>
      <c r="L289" s="63">
        <v>32</v>
      </c>
      <c r="M289" s="63">
        <v>36</v>
      </c>
      <c r="N289" s="63">
        <v>36</v>
      </c>
      <c r="O289" s="64">
        <f t="shared" si="60"/>
        <v>351</v>
      </c>
      <c r="P289" s="65">
        <f t="shared" si="61"/>
        <v>11</v>
      </c>
      <c r="Q289" s="64">
        <f t="shared" si="62"/>
        <v>23</v>
      </c>
      <c r="R289" s="64">
        <f t="shared" si="63"/>
        <v>27</v>
      </c>
      <c r="S289" s="64">
        <f t="shared" si="64"/>
        <v>28</v>
      </c>
      <c r="T289" s="64">
        <f t="shared" si="65"/>
        <v>0</v>
      </c>
      <c r="U289" s="64">
        <f t="shared" si="66"/>
        <v>273</v>
      </c>
      <c r="V289" s="64">
        <f>+IF(+COUNT(D289:N289)&gt;0,RANK(U289,$U$285:$U$343,0),"")</f>
        <v>5</v>
      </c>
      <c r="W289" s="66">
        <f t="shared" si="67"/>
        <v>1</v>
      </c>
    </row>
    <row r="290" spans="1:23">
      <c r="A290" s="60" t="s">
        <v>214</v>
      </c>
      <c r="B290" s="67" t="s">
        <v>208</v>
      </c>
      <c r="C290" s="62" t="s">
        <v>56</v>
      </c>
      <c r="D290" s="63">
        <v>37</v>
      </c>
      <c r="E290" s="63">
        <v>31</v>
      </c>
      <c r="F290" s="63">
        <v>27</v>
      </c>
      <c r="G290" s="63">
        <v>32</v>
      </c>
      <c r="H290" s="63">
        <v>36</v>
      </c>
      <c r="I290" s="63">
        <v>37</v>
      </c>
      <c r="J290" s="63">
        <v>28</v>
      </c>
      <c r="K290" s="63"/>
      <c r="L290" s="63">
        <v>23</v>
      </c>
      <c r="M290" s="63">
        <v>28</v>
      </c>
      <c r="N290" s="63">
        <v>42</v>
      </c>
      <c r="O290" s="64">
        <f t="shared" si="60"/>
        <v>321</v>
      </c>
      <c r="P290" s="65">
        <f t="shared" si="61"/>
        <v>10</v>
      </c>
      <c r="Q290" s="64">
        <f t="shared" si="62"/>
        <v>23</v>
      </c>
      <c r="R290" s="64">
        <f t="shared" si="63"/>
        <v>27</v>
      </c>
      <c r="S290" s="64">
        <f t="shared" si="64"/>
        <v>0</v>
      </c>
      <c r="T290" s="64">
        <f t="shared" si="65"/>
        <v>0</v>
      </c>
      <c r="U290" s="64">
        <f t="shared" si="66"/>
        <v>271</v>
      </c>
      <c r="V290" s="64">
        <f>+IF(+COUNT(D290:N290)&gt;0,RANK(U290,$U$285:$U$343,0),"")</f>
        <v>6</v>
      </c>
      <c r="W290" s="66">
        <f t="shared" si="67"/>
        <v>1</v>
      </c>
    </row>
    <row r="291" spans="1:23">
      <c r="A291" s="60" t="s">
        <v>200</v>
      </c>
      <c r="B291" s="67" t="s">
        <v>201</v>
      </c>
      <c r="C291" s="62" t="s">
        <v>45</v>
      </c>
      <c r="D291" s="63">
        <v>28</v>
      </c>
      <c r="E291" s="63">
        <v>42</v>
      </c>
      <c r="F291" s="63">
        <v>21</v>
      </c>
      <c r="G291" s="63">
        <v>33</v>
      </c>
      <c r="H291" s="63">
        <v>28</v>
      </c>
      <c r="I291" s="63"/>
      <c r="J291" s="63">
        <v>33</v>
      </c>
      <c r="K291" s="63">
        <v>34</v>
      </c>
      <c r="L291" s="63">
        <v>34</v>
      </c>
      <c r="M291" s="63">
        <v>28</v>
      </c>
      <c r="N291" s="63">
        <v>35</v>
      </c>
      <c r="O291" s="64">
        <f t="shared" si="60"/>
        <v>316</v>
      </c>
      <c r="P291" s="65">
        <f t="shared" si="61"/>
        <v>10</v>
      </c>
      <c r="Q291" s="64">
        <f t="shared" si="62"/>
        <v>21</v>
      </c>
      <c r="R291" s="64">
        <f t="shared" si="63"/>
        <v>28</v>
      </c>
      <c r="S291" s="64">
        <f t="shared" si="64"/>
        <v>0</v>
      </c>
      <c r="T291" s="64">
        <f t="shared" si="65"/>
        <v>0</v>
      </c>
      <c r="U291" s="64">
        <f t="shared" si="66"/>
        <v>267</v>
      </c>
      <c r="V291" s="64">
        <f>+IF(+COUNT(D291:N291)&gt;0,RANK(U291,$U$285:$U$343,0),"")</f>
        <v>7</v>
      </c>
      <c r="W291" s="66">
        <f t="shared" si="67"/>
        <v>1</v>
      </c>
    </row>
    <row r="292" spans="1:23">
      <c r="A292" s="60" t="s">
        <v>231</v>
      </c>
      <c r="B292" s="67" t="s">
        <v>232</v>
      </c>
      <c r="C292" s="62" t="s">
        <v>39</v>
      </c>
      <c r="D292" s="63">
        <v>35</v>
      </c>
      <c r="E292" s="63"/>
      <c r="F292" s="63"/>
      <c r="G292" s="63">
        <v>35</v>
      </c>
      <c r="H292" s="63">
        <v>19</v>
      </c>
      <c r="I292" s="63">
        <v>24</v>
      </c>
      <c r="J292" s="63">
        <v>33</v>
      </c>
      <c r="K292" s="63">
        <v>37</v>
      </c>
      <c r="L292" s="63">
        <v>35</v>
      </c>
      <c r="M292" s="63">
        <v>27</v>
      </c>
      <c r="N292" s="63">
        <v>38</v>
      </c>
      <c r="O292" s="64">
        <f t="shared" si="60"/>
        <v>283</v>
      </c>
      <c r="P292" s="65">
        <f t="shared" si="61"/>
        <v>9</v>
      </c>
      <c r="Q292" s="64">
        <f t="shared" si="62"/>
        <v>19</v>
      </c>
      <c r="R292" s="64">
        <f t="shared" si="63"/>
        <v>0</v>
      </c>
      <c r="S292" s="64">
        <f t="shared" si="64"/>
        <v>0</v>
      </c>
      <c r="T292" s="64">
        <f t="shared" si="65"/>
        <v>0</v>
      </c>
      <c r="U292" s="64">
        <f t="shared" si="66"/>
        <v>264</v>
      </c>
      <c r="V292" s="64">
        <f>+IF(+COUNT(D292:N292)&gt;0,RANK(U292,$U$285:$U$343,0),"")</f>
        <v>8</v>
      </c>
      <c r="W292" s="66">
        <f t="shared" si="67"/>
        <v>1</v>
      </c>
    </row>
    <row r="293" spans="1:23">
      <c r="A293" s="60" t="s">
        <v>243</v>
      </c>
      <c r="B293" s="67" t="s">
        <v>244</v>
      </c>
      <c r="C293" s="62" t="s">
        <v>114</v>
      </c>
      <c r="D293" s="63">
        <v>33</v>
      </c>
      <c r="E293" s="63">
        <v>28</v>
      </c>
      <c r="F293" s="63">
        <v>23</v>
      </c>
      <c r="G293" s="63">
        <v>35</v>
      </c>
      <c r="H293" s="63">
        <v>34</v>
      </c>
      <c r="I293" s="63">
        <v>30</v>
      </c>
      <c r="J293" s="63">
        <v>32</v>
      </c>
      <c r="K293" s="63">
        <v>40</v>
      </c>
      <c r="L293" s="63">
        <v>24</v>
      </c>
      <c r="M293" s="63">
        <v>16</v>
      </c>
      <c r="N293" s="63">
        <v>32</v>
      </c>
      <c r="O293" s="64">
        <f t="shared" si="60"/>
        <v>327</v>
      </c>
      <c r="P293" s="65">
        <f t="shared" si="61"/>
        <v>11</v>
      </c>
      <c r="Q293" s="64">
        <f t="shared" si="62"/>
        <v>16</v>
      </c>
      <c r="R293" s="64">
        <f t="shared" si="63"/>
        <v>23</v>
      </c>
      <c r="S293" s="64">
        <f t="shared" si="64"/>
        <v>24</v>
      </c>
      <c r="T293" s="64">
        <f t="shared" si="65"/>
        <v>0</v>
      </c>
      <c r="U293" s="64">
        <f t="shared" si="66"/>
        <v>264</v>
      </c>
      <c r="V293" s="64">
        <f>+IF(+COUNT(D293:N293)&gt;0,RANK(U293,$U$285:$U$343,0),"")</f>
        <v>8</v>
      </c>
      <c r="W293" s="66">
        <f t="shared" si="67"/>
        <v>1</v>
      </c>
    </row>
    <row r="294" spans="1:23">
      <c r="A294" s="60" t="s">
        <v>198</v>
      </c>
      <c r="B294" s="67" t="s">
        <v>199</v>
      </c>
      <c r="C294" s="62" t="s">
        <v>94</v>
      </c>
      <c r="D294" s="63">
        <v>36</v>
      </c>
      <c r="E294" s="63">
        <v>36</v>
      </c>
      <c r="F294" s="63">
        <v>28</v>
      </c>
      <c r="G294" s="63">
        <v>34</v>
      </c>
      <c r="H294" s="63">
        <v>26</v>
      </c>
      <c r="I294" s="63">
        <v>32</v>
      </c>
      <c r="J294" s="63"/>
      <c r="K294" s="63">
        <v>38</v>
      </c>
      <c r="L294" s="63">
        <v>34</v>
      </c>
      <c r="M294" s="63"/>
      <c r="N294" s="63">
        <v>21</v>
      </c>
      <c r="O294" s="64">
        <f t="shared" si="60"/>
        <v>285</v>
      </c>
      <c r="P294" s="65">
        <f t="shared" si="61"/>
        <v>9</v>
      </c>
      <c r="Q294" s="64">
        <f t="shared" si="62"/>
        <v>21</v>
      </c>
      <c r="R294" s="64">
        <f t="shared" si="63"/>
        <v>0</v>
      </c>
      <c r="S294" s="64">
        <f t="shared" si="64"/>
        <v>0</v>
      </c>
      <c r="T294" s="64">
        <f t="shared" si="65"/>
        <v>0</v>
      </c>
      <c r="U294" s="64">
        <f t="shared" si="66"/>
        <v>264</v>
      </c>
      <c r="V294" s="64">
        <f>+IF(+COUNT(D294:N294)&gt;0,RANK(U294,$U$285:$U$343,0),"")</f>
        <v>8</v>
      </c>
      <c r="W294" s="66">
        <f t="shared" si="67"/>
        <v>1</v>
      </c>
    </row>
    <row r="295" spans="1:23">
      <c r="A295" s="60" t="s">
        <v>205</v>
      </c>
      <c r="B295" s="67" t="s">
        <v>150</v>
      </c>
      <c r="C295" s="62" t="s">
        <v>45</v>
      </c>
      <c r="D295" s="63">
        <v>33</v>
      </c>
      <c r="E295" s="63">
        <v>29</v>
      </c>
      <c r="F295" s="63">
        <v>30</v>
      </c>
      <c r="G295" s="63">
        <v>32</v>
      </c>
      <c r="H295" s="63">
        <v>24</v>
      </c>
      <c r="I295" s="63">
        <v>41</v>
      </c>
      <c r="J295" s="63">
        <v>36</v>
      </c>
      <c r="K295" s="63">
        <v>19</v>
      </c>
      <c r="L295" s="63">
        <v>25</v>
      </c>
      <c r="M295" s="63">
        <v>27</v>
      </c>
      <c r="N295" s="63">
        <v>34</v>
      </c>
      <c r="O295" s="64">
        <f t="shared" si="60"/>
        <v>330</v>
      </c>
      <c r="P295" s="65">
        <f t="shared" si="61"/>
        <v>11</v>
      </c>
      <c r="Q295" s="64">
        <f t="shared" si="62"/>
        <v>19</v>
      </c>
      <c r="R295" s="64">
        <f t="shared" si="63"/>
        <v>24</v>
      </c>
      <c r="S295" s="64">
        <f t="shared" si="64"/>
        <v>25</v>
      </c>
      <c r="T295" s="64">
        <f t="shared" si="65"/>
        <v>0</v>
      </c>
      <c r="U295" s="64">
        <f t="shared" si="66"/>
        <v>262</v>
      </c>
      <c r="V295" s="64">
        <f>+IF(+COUNT(D295:N295)&gt;0,RANK(U295,$U$285:$U$343,0),"")</f>
        <v>11</v>
      </c>
      <c r="W295" s="66">
        <f t="shared" si="67"/>
        <v>1</v>
      </c>
    </row>
    <row r="296" spans="1:23">
      <c r="A296" s="60" t="s">
        <v>203</v>
      </c>
      <c r="B296" s="67" t="s">
        <v>204</v>
      </c>
      <c r="C296" s="62" t="s">
        <v>42</v>
      </c>
      <c r="D296" s="63">
        <v>32</v>
      </c>
      <c r="E296" s="63">
        <v>38</v>
      </c>
      <c r="F296" s="63">
        <v>26</v>
      </c>
      <c r="G296" s="63">
        <v>23</v>
      </c>
      <c r="H296" s="63">
        <v>37</v>
      </c>
      <c r="I296" s="63">
        <v>26</v>
      </c>
      <c r="J296" s="63">
        <v>38</v>
      </c>
      <c r="K296" s="63">
        <v>30</v>
      </c>
      <c r="L296" s="63">
        <v>30</v>
      </c>
      <c r="M296" s="63">
        <v>28</v>
      </c>
      <c r="N296" s="63">
        <v>29</v>
      </c>
      <c r="O296" s="64">
        <f t="shared" si="60"/>
        <v>337</v>
      </c>
      <c r="P296" s="65">
        <f t="shared" si="61"/>
        <v>11</v>
      </c>
      <c r="Q296" s="64">
        <f t="shared" si="62"/>
        <v>23</v>
      </c>
      <c r="R296" s="64">
        <f t="shared" si="63"/>
        <v>26</v>
      </c>
      <c r="S296" s="64">
        <f t="shared" si="64"/>
        <v>26</v>
      </c>
      <c r="T296" s="64">
        <f t="shared" si="65"/>
        <v>0</v>
      </c>
      <c r="U296" s="64">
        <f t="shared" si="66"/>
        <v>262</v>
      </c>
      <c r="V296" s="64">
        <f>+IF(+COUNT(D296:N296)&gt;0,RANK(U296,$U$285:$U$343,0),"")</f>
        <v>11</v>
      </c>
      <c r="W296" s="66">
        <f t="shared" si="67"/>
        <v>1</v>
      </c>
    </row>
    <row r="297" spans="1:23">
      <c r="A297" s="60" t="s">
        <v>207</v>
      </c>
      <c r="B297" s="67" t="s">
        <v>208</v>
      </c>
      <c r="C297" s="62" t="s">
        <v>170</v>
      </c>
      <c r="D297" s="63">
        <v>42</v>
      </c>
      <c r="E297" s="63">
        <v>31</v>
      </c>
      <c r="F297" s="63">
        <v>27</v>
      </c>
      <c r="G297" s="63">
        <v>35</v>
      </c>
      <c r="H297" s="63">
        <v>26</v>
      </c>
      <c r="I297" s="63"/>
      <c r="J297" s="63">
        <v>34</v>
      </c>
      <c r="K297" s="63">
        <v>30</v>
      </c>
      <c r="L297" s="63"/>
      <c r="M297" s="63">
        <v>25</v>
      </c>
      <c r="N297" s="63">
        <v>32</v>
      </c>
      <c r="O297" s="64">
        <f t="shared" si="60"/>
        <v>282</v>
      </c>
      <c r="P297" s="65">
        <f t="shared" si="61"/>
        <v>9</v>
      </c>
      <c r="Q297" s="64">
        <f t="shared" si="62"/>
        <v>25</v>
      </c>
      <c r="R297" s="64">
        <f t="shared" si="63"/>
        <v>0</v>
      </c>
      <c r="S297" s="64">
        <f t="shared" si="64"/>
        <v>0</v>
      </c>
      <c r="T297" s="64">
        <f t="shared" si="65"/>
        <v>0</v>
      </c>
      <c r="U297" s="64">
        <f t="shared" si="66"/>
        <v>257</v>
      </c>
      <c r="V297" s="64">
        <f>+IF(+COUNT(D297:N297)&gt;0,RANK(U297,$U$285:$U$343,0),"")</f>
        <v>13</v>
      </c>
      <c r="W297" s="66">
        <f t="shared" si="67"/>
        <v>1</v>
      </c>
    </row>
    <row r="298" spans="1:23">
      <c r="A298" s="60" t="s">
        <v>210</v>
      </c>
      <c r="B298" s="67" t="s">
        <v>125</v>
      </c>
      <c r="C298" s="62" t="s">
        <v>39</v>
      </c>
      <c r="D298" s="63">
        <v>33</v>
      </c>
      <c r="E298" s="63"/>
      <c r="F298" s="63">
        <v>17</v>
      </c>
      <c r="G298" s="63">
        <v>36</v>
      </c>
      <c r="H298" s="63">
        <v>27</v>
      </c>
      <c r="I298" s="63">
        <v>32</v>
      </c>
      <c r="J298" s="63">
        <v>36</v>
      </c>
      <c r="K298" s="63">
        <v>36</v>
      </c>
      <c r="L298" s="63">
        <v>0</v>
      </c>
      <c r="M298" s="63">
        <v>26</v>
      </c>
      <c r="N298" s="63">
        <v>29</v>
      </c>
      <c r="O298" s="64">
        <f t="shared" si="60"/>
        <v>272</v>
      </c>
      <c r="P298" s="65">
        <f t="shared" si="61"/>
        <v>10</v>
      </c>
      <c r="Q298" s="64">
        <f t="shared" si="62"/>
        <v>0</v>
      </c>
      <c r="R298" s="64">
        <f t="shared" si="63"/>
        <v>17</v>
      </c>
      <c r="S298" s="64">
        <f t="shared" si="64"/>
        <v>0</v>
      </c>
      <c r="T298" s="64">
        <f t="shared" si="65"/>
        <v>0</v>
      </c>
      <c r="U298" s="64">
        <f t="shared" si="66"/>
        <v>255</v>
      </c>
      <c r="V298" s="64">
        <f>+IF(+COUNT(D298:N298)&gt;0,RANK(U298,$U$285:$U$343,0),"")</f>
        <v>14</v>
      </c>
      <c r="W298" s="66">
        <f t="shared" si="67"/>
        <v>1</v>
      </c>
    </row>
    <row r="299" spans="1:23">
      <c r="A299" s="60" t="s">
        <v>54</v>
      </c>
      <c r="B299" s="67" t="s">
        <v>206</v>
      </c>
      <c r="C299" s="62" t="s">
        <v>56</v>
      </c>
      <c r="D299" s="63">
        <v>26</v>
      </c>
      <c r="E299" s="63">
        <v>25</v>
      </c>
      <c r="F299" s="63">
        <v>34</v>
      </c>
      <c r="G299" s="63">
        <v>34</v>
      </c>
      <c r="H299" s="63">
        <v>30</v>
      </c>
      <c r="I299" s="63">
        <v>37</v>
      </c>
      <c r="J299" s="63">
        <v>29</v>
      </c>
      <c r="K299" s="63">
        <v>34</v>
      </c>
      <c r="L299" s="63">
        <v>31</v>
      </c>
      <c r="M299" s="63">
        <v>25</v>
      </c>
      <c r="N299" s="63">
        <v>24</v>
      </c>
      <c r="O299" s="64">
        <f t="shared" si="60"/>
        <v>329</v>
      </c>
      <c r="P299" s="65">
        <f t="shared" si="61"/>
        <v>11</v>
      </c>
      <c r="Q299" s="64">
        <f t="shared" si="62"/>
        <v>24</v>
      </c>
      <c r="R299" s="64">
        <f t="shared" si="63"/>
        <v>25</v>
      </c>
      <c r="S299" s="64">
        <f t="shared" si="64"/>
        <v>25</v>
      </c>
      <c r="T299" s="64">
        <f t="shared" si="65"/>
        <v>0</v>
      </c>
      <c r="U299" s="64">
        <f t="shared" si="66"/>
        <v>255</v>
      </c>
      <c r="V299" s="64">
        <f>+IF(+COUNT(D299:N299)&gt;0,RANK(U299,$U$285:$U$343,0),"")</f>
        <v>14</v>
      </c>
      <c r="W299" s="66">
        <f t="shared" si="67"/>
        <v>1</v>
      </c>
    </row>
    <row r="300" spans="1:23">
      <c r="A300" s="60" t="s">
        <v>225</v>
      </c>
      <c r="B300" s="67" t="s">
        <v>226</v>
      </c>
      <c r="C300" s="62" t="s">
        <v>114</v>
      </c>
      <c r="D300" s="63">
        <v>41</v>
      </c>
      <c r="E300" s="63">
        <v>30</v>
      </c>
      <c r="F300" s="63">
        <v>27</v>
      </c>
      <c r="G300" s="63">
        <v>27</v>
      </c>
      <c r="H300" s="63">
        <v>28</v>
      </c>
      <c r="I300" s="63">
        <v>26</v>
      </c>
      <c r="J300" s="63">
        <v>26</v>
      </c>
      <c r="K300" s="63">
        <v>36</v>
      </c>
      <c r="L300" s="63"/>
      <c r="M300" s="63">
        <v>33</v>
      </c>
      <c r="N300" s="63">
        <v>32</v>
      </c>
      <c r="O300" s="64">
        <f t="shared" si="60"/>
        <v>306</v>
      </c>
      <c r="P300" s="65">
        <f t="shared" si="61"/>
        <v>10</v>
      </c>
      <c r="Q300" s="64">
        <f t="shared" si="62"/>
        <v>26</v>
      </c>
      <c r="R300" s="64">
        <f t="shared" si="63"/>
        <v>26</v>
      </c>
      <c r="S300" s="64">
        <f t="shared" si="64"/>
        <v>0</v>
      </c>
      <c r="T300" s="64">
        <f t="shared" si="65"/>
        <v>0</v>
      </c>
      <c r="U300" s="64">
        <f t="shared" si="66"/>
        <v>254</v>
      </c>
      <c r="V300" s="64">
        <f>+IF(+COUNT(D300:N300)&gt;0,RANK(U300,$U$285:$U$343,0),"")</f>
        <v>16</v>
      </c>
      <c r="W300" s="66">
        <f t="shared" si="67"/>
        <v>1</v>
      </c>
    </row>
    <row r="301" spans="1:23">
      <c r="A301" s="60" t="s">
        <v>43</v>
      </c>
      <c r="B301" s="67" t="s">
        <v>196</v>
      </c>
      <c r="C301" s="62" t="s">
        <v>45</v>
      </c>
      <c r="D301" s="63">
        <v>28</v>
      </c>
      <c r="E301" s="63">
        <v>27</v>
      </c>
      <c r="F301" s="63">
        <v>27</v>
      </c>
      <c r="G301" s="63">
        <v>38</v>
      </c>
      <c r="H301" s="63">
        <v>24</v>
      </c>
      <c r="I301" s="63">
        <v>30</v>
      </c>
      <c r="J301" s="63"/>
      <c r="K301" s="63">
        <v>35</v>
      </c>
      <c r="L301" s="63">
        <v>24</v>
      </c>
      <c r="M301" s="63">
        <v>36</v>
      </c>
      <c r="N301" s="63">
        <v>30</v>
      </c>
      <c r="O301" s="64">
        <f t="shared" si="60"/>
        <v>299</v>
      </c>
      <c r="P301" s="65">
        <f t="shared" si="61"/>
        <v>10</v>
      </c>
      <c r="Q301" s="64">
        <f t="shared" si="62"/>
        <v>24</v>
      </c>
      <c r="R301" s="64">
        <f t="shared" si="63"/>
        <v>24</v>
      </c>
      <c r="S301" s="64">
        <f t="shared" si="64"/>
        <v>0</v>
      </c>
      <c r="T301" s="64">
        <f t="shared" si="65"/>
        <v>0</v>
      </c>
      <c r="U301" s="64">
        <f t="shared" si="66"/>
        <v>251</v>
      </c>
      <c r="V301" s="64">
        <f>+IF(+COUNT(D301:N301)&gt;0,RANK(U301,$U$285:$U$343,0),"")</f>
        <v>17</v>
      </c>
      <c r="W301" s="66">
        <f t="shared" si="67"/>
        <v>1</v>
      </c>
    </row>
    <row r="302" spans="1:23">
      <c r="A302" s="60" t="s">
        <v>209</v>
      </c>
      <c r="B302" s="67" t="s">
        <v>208</v>
      </c>
      <c r="C302" s="62" t="s">
        <v>114</v>
      </c>
      <c r="D302" s="63">
        <v>23</v>
      </c>
      <c r="E302" s="63">
        <v>29</v>
      </c>
      <c r="F302" s="63">
        <v>23</v>
      </c>
      <c r="G302" s="63">
        <v>25</v>
      </c>
      <c r="H302" s="63">
        <v>30</v>
      </c>
      <c r="I302" s="63">
        <v>36</v>
      </c>
      <c r="J302" s="63">
        <v>33</v>
      </c>
      <c r="K302" s="63">
        <v>45</v>
      </c>
      <c r="L302" s="63">
        <v>28</v>
      </c>
      <c r="M302" s="63"/>
      <c r="N302" s="63"/>
      <c r="O302" s="64">
        <f t="shared" si="60"/>
        <v>272</v>
      </c>
      <c r="P302" s="65">
        <f t="shared" si="61"/>
        <v>9</v>
      </c>
      <c r="Q302" s="64">
        <f t="shared" si="62"/>
        <v>23</v>
      </c>
      <c r="R302" s="64">
        <f t="shared" si="63"/>
        <v>0</v>
      </c>
      <c r="S302" s="64">
        <f t="shared" si="64"/>
        <v>0</v>
      </c>
      <c r="T302" s="64">
        <f t="shared" si="65"/>
        <v>0</v>
      </c>
      <c r="U302" s="64">
        <f t="shared" si="66"/>
        <v>249</v>
      </c>
      <c r="V302" s="64">
        <f>+IF(+COUNT(D302:N302)&gt;0,RANK(U302,$U$285:$U$343,0),"")</f>
        <v>18</v>
      </c>
      <c r="W302" s="66">
        <f t="shared" si="67"/>
        <v>1</v>
      </c>
    </row>
    <row r="303" spans="1:23">
      <c r="A303" s="60" t="s">
        <v>202</v>
      </c>
      <c r="B303" s="67" t="s">
        <v>109</v>
      </c>
      <c r="C303" s="62" t="s">
        <v>39</v>
      </c>
      <c r="D303" s="63">
        <v>29</v>
      </c>
      <c r="E303" s="63">
        <v>34</v>
      </c>
      <c r="F303" s="63">
        <v>27</v>
      </c>
      <c r="G303" s="63">
        <v>24</v>
      </c>
      <c r="H303" s="63">
        <v>23</v>
      </c>
      <c r="I303" s="63">
        <v>27</v>
      </c>
      <c r="J303" s="63">
        <v>22</v>
      </c>
      <c r="K303" s="63">
        <v>39</v>
      </c>
      <c r="L303" s="63">
        <v>27</v>
      </c>
      <c r="M303" s="63">
        <v>34</v>
      </c>
      <c r="N303" s="63">
        <v>28</v>
      </c>
      <c r="O303" s="64">
        <f t="shared" si="60"/>
        <v>314</v>
      </c>
      <c r="P303" s="65">
        <f t="shared" si="61"/>
        <v>11</v>
      </c>
      <c r="Q303" s="64">
        <f t="shared" si="62"/>
        <v>22</v>
      </c>
      <c r="R303" s="64">
        <f t="shared" si="63"/>
        <v>23</v>
      </c>
      <c r="S303" s="64">
        <f t="shared" si="64"/>
        <v>24</v>
      </c>
      <c r="T303" s="64">
        <f t="shared" si="65"/>
        <v>0</v>
      </c>
      <c r="U303" s="64">
        <f t="shared" si="66"/>
        <v>245</v>
      </c>
      <c r="V303" s="64">
        <f>+IF(+COUNT(D303:N303)&gt;0,RANK(U303,$U$285:$U$343,0),"")</f>
        <v>19</v>
      </c>
      <c r="W303" s="66">
        <f t="shared" si="67"/>
        <v>1</v>
      </c>
    </row>
    <row r="304" spans="1:23">
      <c r="A304" s="60" t="s">
        <v>216</v>
      </c>
      <c r="B304" s="67" t="s">
        <v>217</v>
      </c>
      <c r="C304" s="62" t="s">
        <v>177</v>
      </c>
      <c r="D304" s="63">
        <v>29</v>
      </c>
      <c r="E304" s="63">
        <v>36</v>
      </c>
      <c r="F304" s="63">
        <v>28</v>
      </c>
      <c r="G304" s="63">
        <v>32</v>
      </c>
      <c r="H304" s="63">
        <v>29</v>
      </c>
      <c r="I304" s="63">
        <v>31</v>
      </c>
      <c r="J304" s="63"/>
      <c r="K304" s="63">
        <v>28</v>
      </c>
      <c r="L304" s="63">
        <v>30</v>
      </c>
      <c r="M304" s="63"/>
      <c r="N304" s="63">
        <v>29</v>
      </c>
      <c r="O304" s="64">
        <f t="shared" si="60"/>
        <v>272</v>
      </c>
      <c r="P304" s="65">
        <f t="shared" si="61"/>
        <v>9</v>
      </c>
      <c r="Q304" s="64">
        <f t="shared" si="62"/>
        <v>28</v>
      </c>
      <c r="R304" s="64">
        <f t="shared" si="63"/>
        <v>0</v>
      </c>
      <c r="S304" s="64">
        <f t="shared" si="64"/>
        <v>0</v>
      </c>
      <c r="T304" s="64">
        <f t="shared" si="65"/>
        <v>0</v>
      </c>
      <c r="U304" s="64">
        <f t="shared" si="66"/>
        <v>244</v>
      </c>
      <c r="V304" s="64">
        <f>+IF(+COUNT(D304:N304)&gt;0,RANK(U304,$U$285:$U$343,0),"")</f>
        <v>20</v>
      </c>
      <c r="W304" s="66">
        <f t="shared" si="67"/>
        <v>1</v>
      </c>
    </row>
    <row r="305" spans="1:23">
      <c r="A305" s="60" t="s">
        <v>213</v>
      </c>
      <c r="B305" s="67" t="s">
        <v>134</v>
      </c>
      <c r="C305" s="62" t="s">
        <v>45</v>
      </c>
      <c r="D305" s="63">
        <v>33</v>
      </c>
      <c r="E305" s="63">
        <v>29</v>
      </c>
      <c r="F305" s="63">
        <v>27</v>
      </c>
      <c r="G305" s="63">
        <v>29</v>
      </c>
      <c r="H305" s="63">
        <v>25</v>
      </c>
      <c r="I305" s="63">
        <v>31</v>
      </c>
      <c r="J305" s="63">
        <v>21</v>
      </c>
      <c r="K305" s="63">
        <v>33</v>
      </c>
      <c r="L305" s="63">
        <v>19</v>
      </c>
      <c r="M305" s="63">
        <v>22</v>
      </c>
      <c r="N305" s="63">
        <v>35</v>
      </c>
      <c r="O305" s="64">
        <f t="shared" si="60"/>
        <v>304</v>
      </c>
      <c r="P305" s="65">
        <f t="shared" si="61"/>
        <v>11</v>
      </c>
      <c r="Q305" s="64">
        <f t="shared" si="62"/>
        <v>19</v>
      </c>
      <c r="R305" s="64">
        <f t="shared" si="63"/>
        <v>21</v>
      </c>
      <c r="S305" s="64">
        <f t="shared" si="64"/>
        <v>22</v>
      </c>
      <c r="T305" s="64">
        <f t="shared" si="65"/>
        <v>0</v>
      </c>
      <c r="U305" s="64">
        <f t="shared" si="66"/>
        <v>242</v>
      </c>
      <c r="V305" s="64">
        <f>+IF(+COUNT(D305:N305)&gt;0,RANK(U305,$U$285:$U$343,0),"")</f>
        <v>21</v>
      </c>
      <c r="W305" s="66">
        <f t="shared" si="67"/>
        <v>1</v>
      </c>
    </row>
    <row r="306" spans="1:23">
      <c r="A306" s="60" t="s">
        <v>211</v>
      </c>
      <c r="B306" s="67" t="s">
        <v>212</v>
      </c>
      <c r="C306" s="62" t="s">
        <v>107</v>
      </c>
      <c r="D306" s="63">
        <v>21</v>
      </c>
      <c r="E306" s="63">
        <v>26</v>
      </c>
      <c r="F306" s="63">
        <v>24</v>
      </c>
      <c r="G306" s="63">
        <v>30</v>
      </c>
      <c r="H306" s="63">
        <v>30</v>
      </c>
      <c r="I306" s="63">
        <v>28</v>
      </c>
      <c r="J306" s="63">
        <v>30</v>
      </c>
      <c r="K306" s="63"/>
      <c r="L306" s="63"/>
      <c r="M306" s="63"/>
      <c r="N306" s="63">
        <v>39</v>
      </c>
      <c r="O306" s="64">
        <f t="shared" si="60"/>
        <v>228</v>
      </c>
      <c r="P306" s="65">
        <f t="shared" si="61"/>
        <v>8</v>
      </c>
      <c r="Q306" s="64">
        <f t="shared" si="62"/>
        <v>0</v>
      </c>
      <c r="R306" s="64">
        <f t="shared" si="63"/>
        <v>0</v>
      </c>
      <c r="S306" s="64">
        <f t="shared" si="64"/>
        <v>0</v>
      </c>
      <c r="T306" s="64">
        <f t="shared" si="65"/>
        <v>0</v>
      </c>
      <c r="U306" s="64">
        <f t="shared" si="66"/>
        <v>228</v>
      </c>
      <c r="V306" s="64">
        <f>+IF(+COUNT(D306:N306)&gt;0,RANK(U306,$U$285:$U$343,0),"")</f>
        <v>22</v>
      </c>
      <c r="W306" s="66">
        <f t="shared" si="67"/>
        <v>1</v>
      </c>
    </row>
    <row r="307" spans="1:23">
      <c r="A307" s="60" t="s">
        <v>223</v>
      </c>
      <c r="B307" s="67" t="s">
        <v>224</v>
      </c>
      <c r="C307" s="62" t="s">
        <v>73</v>
      </c>
      <c r="D307" s="63"/>
      <c r="E307" s="63"/>
      <c r="F307" s="63">
        <v>30</v>
      </c>
      <c r="G307" s="63">
        <v>23</v>
      </c>
      <c r="H307" s="63">
        <v>27</v>
      </c>
      <c r="I307" s="63">
        <v>29</v>
      </c>
      <c r="J307" s="63">
        <v>28</v>
      </c>
      <c r="K307" s="63">
        <v>35</v>
      </c>
      <c r="L307" s="63">
        <v>29</v>
      </c>
      <c r="M307" s="63"/>
      <c r="N307" s="63">
        <v>25</v>
      </c>
      <c r="O307" s="64">
        <f t="shared" si="60"/>
        <v>226</v>
      </c>
      <c r="P307" s="65">
        <f t="shared" si="61"/>
        <v>8</v>
      </c>
      <c r="Q307" s="64">
        <f t="shared" si="62"/>
        <v>0</v>
      </c>
      <c r="R307" s="64">
        <f t="shared" si="63"/>
        <v>0</v>
      </c>
      <c r="S307" s="64">
        <f t="shared" si="64"/>
        <v>0</v>
      </c>
      <c r="T307" s="64">
        <f t="shared" si="65"/>
        <v>0</v>
      </c>
      <c r="U307" s="64">
        <f t="shared" si="66"/>
        <v>226</v>
      </c>
      <c r="V307" s="64">
        <f>+IF(+COUNT(D307:N307)&gt;0,RANK(U307,$U$285:$U$343,0),"")</f>
        <v>23</v>
      </c>
      <c r="W307" s="66">
        <f t="shared" si="67"/>
        <v>1</v>
      </c>
    </row>
    <row r="308" spans="1:23">
      <c r="A308" s="60" t="s">
        <v>241</v>
      </c>
      <c r="B308" s="67" t="s">
        <v>106</v>
      </c>
      <c r="C308" s="62" t="s">
        <v>39</v>
      </c>
      <c r="D308" s="63">
        <v>37</v>
      </c>
      <c r="E308" s="63">
        <v>17</v>
      </c>
      <c r="F308" s="63">
        <v>18</v>
      </c>
      <c r="G308" s="63">
        <v>18</v>
      </c>
      <c r="H308" s="63">
        <v>26</v>
      </c>
      <c r="I308" s="63">
        <v>19</v>
      </c>
      <c r="J308" s="63">
        <v>30</v>
      </c>
      <c r="K308" s="63">
        <v>29</v>
      </c>
      <c r="L308" s="63">
        <v>25</v>
      </c>
      <c r="M308" s="63">
        <v>31</v>
      </c>
      <c r="N308" s="63">
        <v>27</v>
      </c>
      <c r="O308" s="64">
        <f t="shared" si="60"/>
        <v>277</v>
      </c>
      <c r="P308" s="65">
        <f t="shared" si="61"/>
        <v>11</v>
      </c>
      <c r="Q308" s="64">
        <f t="shared" si="62"/>
        <v>17</v>
      </c>
      <c r="R308" s="64">
        <f t="shared" si="63"/>
        <v>18</v>
      </c>
      <c r="S308" s="64">
        <f t="shared" si="64"/>
        <v>18</v>
      </c>
      <c r="T308" s="64">
        <f t="shared" si="65"/>
        <v>0</v>
      </c>
      <c r="U308" s="64">
        <f t="shared" si="66"/>
        <v>224</v>
      </c>
      <c r="V308" s="64">
        <f>+IF(+COUNT(D308:N308)&gt;0,RANK(U308,$U$285:$U$343,0),"")</f>
        <v>24</v>
      </c>
      <c r="W308" s="66">
        <f t="shared" si="67"/>
        <v>1</v>
      </c>
    </row>
    <row r="309" spans="1:23">
      <c r="A309" s="60" t="s">
        <v>227</v>
      </c>
      <c r="B309" s="67" t="s">
        <v>99</v>
      </c>
      <c r="C309" s="62" t="s">
        <v>170</v>
      </c>
      <c r="D309" s="63">
        <v>38</v>
      </c>
      <c r="E309" s="63"/>
      <c r="F309" s="63">
        <v>25</v>
      </c>
      <c r="G309" s="63">
        <v>29</v>
      </c>
      <c r="H309" s="63">
        <v>28</v>
      </c>
      <c r="I309" s="63">
        <v>33</v>
      </c>
      <c r="J309" s="63">
        <v>31</v>
      </c>
      <c r="K309" s="63">
        <v>35</v>
      </c>
      <c r="L309" s="63"/>
      <c r="M309" s="63"/>
      <c r="N309" s="63"/>
      <c r="O309" s="64">
        <f t="shared" si="60"/>
        <v>219</v>
      </c>
      <c r="P309" s="65">
        <f t="shared" si="61"/>
        <v>7</v>
      </c>
      <c r="Q309" s="64">
        <f t="shared" si="62"/>
        <v>0</v>
      </c>
      <c r="R309" s="64">
        <f t="shared" si="63"/>
        <v>0</v>
      </c>
      <c r="S309" s="64">
        <f t="shared" si="64"/>
        <v>0</v>
      </c>
      <c r="T309" s="64">
        <f t="shared" si="65"/>
        <v>0</v>
      </c>
      <c r="U309" s="64">
        <f t="shared" si="66"/>
        <v>219</v>
      </c>
      <c r="V309" s="64">
        <f>+IF(+COUNT(D309:N309)&gt;0,RANK(U309,$U$285:$U$343,0),"")</f>
        <v>25</v>
      </c>
      <c r="W309" s="66" t="str">
        <f t="shared" si="67"/>
        <v/>
      </c>
    </row>
    <row r="310" spans="1:23">
      <c r="A310" s="88" t="s">
        <v>215</v>
      </c>
      <c r="B310" s="67" t="s">
        <v>109</v>
      </c>
      <c r="C310" s="62" t="s">
        <v>76</v>
      </c>
      <c r="D310" s="63"/>
      <c r="E310" s="63">
        <v>32</v>
      </c>
      <c r="F310" s="63">
        <v>26</v>
      </c>
      <c r="G310" s="63">
        <v>25</v>
      </c>
      <c r="H310" s="63">
        <v>28</v>
      </c>
      <c r="I310" s="63"/>
      <c r="J310" s="63">
        <v>27</v>
      </c>
      <c r="K310" s="63">
        <v>22</v>
      </c>
      <c r="L310" s="63">
        <v>24</v>
      </c>
      <c r="M310" s="63"/>
      <c r="N310" s="63">
        <v>29</v>
      </c>
      <c r="O310" s="64">
        <f t="shared" si="60"/>
        <v>213</v>
      </c>
      <c r="P310" s="65">
        <f t="shared" si="61"/>
        <v>8</v>
      </c>
      <c r="Q310" s="64">
        <f t="shared" si="62"/>
        <v>0</v>
      </c>
      <c r="R310" s="64">
        <f t="shared" si="63"/>
        <v>0</v>
      </c>
      <c r="S310" s="64">
        <f t="shared" si="64"/>
        <v>0</v>
      </c>
      <c r="T310" s="64">
        <f t="shared" si="65"/>
        <v>0</v>
      </c>
      <c r="U310" s="64">
        <f t="shared" si="66"/>
        <v>213</v>
      </c>
      <c r="V310" s="64">
        <f>+IF(+COUNT(D310:N310)&gt;0,RANK(U310,$U$285:$U$343,0),"")</f>
        <v>26</v>
      </c>
      <c r="W310" s="66">
        <f t="shared" si="67"/>
        <v>1</v>
      </c>
    </row>
    <row r="311" spans="1:23">
      <c r="A311" s="60" t="s">
        <v>236</v>
      </c>
      <c r="B311" s="67" t="s">
        <v>109</v>
      </c>
      <c r="C311" s="62" t="s">
        <v>237</v>
      </c>
      <c r="D311" s="63">
        <v>23</v>
      </c>
      <c r="E311" s="63">
        <v>29</v>
      </c>
      <c r="F311" s="63"/>
      <c r="G311" s="63">
        <v>31</v>
      </c>
      <c r="H311" s="63">
        <v>23</v>
      </c>
      <c r="I311" s="63">
        <v>12</v>
      </c>
      <c r="J311" s="63">
        <v>29</v>
      </c>
      <c r="K311" s="63">
        <v>16</v>
      </c>
      <c r="L311" s="63">
        <v>24</v>
      </c>
      <c r="M311" s="63"/>
      <c r="N311" s="63">
        <v>23</v>
      </c>
      <c r="O311" s="64">
        <f t="shared" si="60"/>
        <v>210</v>
      </c>
      <c r="P311" s="65">
        <f t="shared" si="61"/>
        <v>9</v>
      </c>
      <c r="Q311" s="64">
        <f t="shared" si="62"/>
        <v>12</v>
      </c>
      <c r="R311" s="64">
        <f t="shared" si="63"/>
        <v>0</v>
      </c>
      <c r="S311" s="64">
        <f t="shared" si="64"/>
        <v>0</v>
      </c>
      <c r="T311" s="64">
        <f t="shared" si="65"/>
        <v>0</v>
      </c>
      <c r="U311" s="64">
        <f t="shared" si="66"/>
        <v>198</v>
      </c>
      <c r="V311" s="64">
        <f>+IF(+COUNT(D311:N311)&gt;0,RANK(U311,$U$285:$U$343,0),"")</f>
        <v>27</v>
      </c>
      <c r="W311" s="66">
        <f t="shared" si="67"/>
        <v>1</v>
      </c>
    </row>
    <row r="312" spans="1:23">
      <c r="A312" s="60" t="s">
        <v>218</v>
      </c>
      <c r="B312" s="67" t="s">
        <v>219</v>
      </c>
      <c r="C312" s="62" t="s">
        <v>68</v>
      </c>
      <c r="D312" s="63">
        <v>21</v>
      </c>
      <c r="E312" s="63"/>
      <c r="F312" s="63">
        <v>0</v>
      </c>
      <c r="G312" s="63">
        <v>27</v>
      </c>
      <c r="H312" s="63">
        <v>34</v>
      </c>
      <c r="I312" s="63">
        <v>33</v>
      </c>
      <c r="J312" s="63">
        <v>27</v>
      </c>
      <c r="K312" s="63">
        <v>29</v>
      </c>
      <c r="L312" s="63">
        <v>26</v>
      </c>
      <c r="M312" s="63"/>
      <c r="N312" s="63"/>
      <c r="O312" s="64">
        <f t="shared" si="60"/>
        <v>197</v>
      </c>
      <c r="P312" s="65">
        <f t="shared" si="61"/>
        <v>8</v>
      </c>
      <c r="Q312" s="64">
        <f t="shared" si="62"/>
        <v>0</v>
      </c>
      <c r="R312" s="64">
        <f t="shared" si="63"/>
        <v>0</v>
      </c>
      <c r="S312" s="64">
        <f t="shared" si="64"/>
        <v>0</v>
      </c>
      <c r="T312" s="64">
        <f t="shared" si="65"/>
        <v>0</v>
      </c>
      <c r="U312" s="64">
        <f t="shared" si="66"/>
        <v>197</v>
      </c>
      <c r="V312" s="64">
        <f>+IF(+COUNT(D312:N312)&gt;0,RANK(U312,$U$285:$U$343,0),"")</f>
        <v>28</v>
      </c>
      <c r="W312" s="66">
        <f t="shared" si="67"/>
        <v>1</v>
      </c>
    </row>
    <row r="313" spans="1:23">
      <c r="A313" s="60" t="s">
        <v>220</v>
      </c>
      <c r="B313" s="67" t="s">
        <v>89</v>
      </c>
      <c r="C313" s="62" t="s">
        <v>65</v>
      </c>
      <c r="D313" s="63"/>
      <c r="E313" s="63">
        <v>38</v>
      </c>
      <c r="F313" s="63">
        <v>24</v>
      </c>
      <c r="G313" s="63"/>
      <c r="H313" s="63">
        <v>22</v>
      </c>
      <c r="I313" s="63">
        <v>35</v>
      </c>
      <c r="J313" s="63"/>
      <c r="K313" s="63">
        <v>42</v>
      </c>
      <c r="L313" s="63">
        <v>28</v>
      </c>
      <c r="M313" s="63"/>
      <c r="N313" s="63"/>
      <c r="O313" s="64">
        <f t="shared" si="60"/>
        <v>189</v>
      </c>
      <c r="P313" s="65">
        <f t="shared" si="61"/>
        <v>6</v>
      </c>
      <c r="Q313" s="64">
        <f t="shared" si="62"/>
        <v>0</v>
      </c>
      <c r="R313" s="64">
        <f t="shared" si="63"/>
        <v>0</v>
      </c>
      <c r="S313" s="64">
        <f t="shared" si="64"/>
        <v>0</v>
      </c>
      <c r="T313" s="64">
        <f t="shared" si="65"/>
        <v>0</v>
      </c>
      <c r="U313" s="64">
        <f t="shared" si="66"/>
        <v>189</v>
      </c>
      <c r="V313" s="64">
        <f>+IF(+COUNT(D313:N313)&gt;0,RANK(U313,$U$285:$U$343,0),"")</f>
        <v>29</v>
      </c>
      <c r="W313" s="66" t="str">
        <f t="shared" si="67"/>
        <v/>
      </c>
    </row>
    <row r="314" spans="1:23">
      <c r="A314" s="60" t="s">
        <v>242</v>
      </c>
      <c r="B314" s="67" t="s">
        <v>134</v>
      </c>
      <c r="C314" s="62" t="s">
        <v>107</v>
      </c>
      <c r="D314" s="63">
        <v>31</v>
      </c>
      <c r="E314" s="63"/>
      <c r="F314" s="63"/>
      <c r="G314" s="63">
        <v>32</v>
      </c>
      <c r="H314" s="63"/>
      <c r="I314" s="63">
        <v>35</v>
      </c>
      <c r="J314" s="63">
        <v>32</v>
      </c>
      <c r="K314" s="63">
        <v>27</v>
      </c>
      <c r="L314" s="63"/>
      <c r="M314" s="63">
        <v>28</v>
      </c>
      <c r="N314" s="63"/>
      <c r="O314" s="64">
        <f t="shared" si="60"/>
        <v>185</v>
      </c>
      <c r="P314" s="65">
        <f t="shared" si="61"/>
        <v>6</v>
      </c>
      <c r="Q314" s="64">
        <f t="shared" si="62"/>
        <v>0</v>
      </c>
      <c r="R314" s="64">
        <f t="shared" si="63"/>
        <v>0</v>
      </c>
      <c r="S314" s="64">
        <f t="shared" si="64"/>
        <v>0</v>
      </c>
      <c r="T314" s="64">
        <f t="shared" si="65"/>
        <v>0</v>
      </c>
      <c r="U314" s="64">
        <f t="shared" si="66"/>
        <v>185</v>
      </c>
      <c r="V314" s="64">
        <f>+IF(+COUNT(D314:N314)&gt;0,RANK(U314,$U$285:$U$343,0),"")</f>
        <v>30</v>
      </c>
      <c r="W314" s="66" t="str">
        <f t="shared" si="67"/>
        <v/>
      </c>
    </row>
    <row r="315" spans="1:23">
      <c r="A315" s="60" t="s">
        <v>228</v>
      </c>
      <c r="B315" s="67" t="s">
        <v>212</v>
      </c>
      <c r="C315" s="62" t="s">
        <v>56</v>
      </c>
      <c r="D315" s="63"/>
      <c r="E315" s="63">
        <v>27</v>
      </c>
      <c r="F315" s="63"/>
      <c r="G315" s="63">
        <v>35</v>
      </c>
      <c r="H315" s="63">
        <v>32</v>
      </c>
      <c r="I315" s="63"/>
      <c r="J315" s="63">
        <v>24</v>
      </c>
      <c r="K315" s="63"/>
      <c r="L315" s="63">
        <v>24</v>
      </c>
      <c r="M315" s="63"/>
      <c r="N315" s="63">
        <v>31</v>
      </c>
      <c r="O315" s="64">
        <f t="shared" si="60"/>
        <v>173</v>
      </c>
      <c r="P315" s="65">
        <f t="shared" si="61"/>
        <v>6</v>
      </c>
      <c r="Q315" s="64">
        <f t="shared" si="62"/>
        <v>0</v>
      </c>
      <c r="R315" s="64">
        <f t="shared" si="63"/>
        <v>0</v>
      </c>
      <c r="S315" s="64">
        <f t="shared" si="64"/>
        <v>0</v>
      </c>
      <c r="T315" s="64">
        <f t="shared" si="65"/>
        <v>0</v>
      </c>
      <c r="U315" s="64">
        <f t="shared" si="66"/>
        <v>173</v>
      </c>
      <c r="V315" s="64">
        <f>+IF(+COUNT(D315:N315)&gt;0,RANK(U315,$U$285:$U$343,0),"")</f>
        <v>31</v>
      </c>
      <c r="W315" s="66" t="str">
        <f t="shared" si="67"/>
        <v/>
      </c>
    </row>
    <row r="316" spans="1:23">
      <c r="A316" s="60" t="s">
        <v>221</v>
      </c>
      <c r="B316" s="67" t="s">
        <v>222</v>
      </c>
      <c r="C316" s="62" t="s">
        <v>114</v>
      </c>
      <c r="D316" s="63"/>
      <c r="E316" s="63">
        <v>31</v>
      </c>
      <c r="F316" s="63">
        <v>25</v>
      </c>
      <c r="G316" s="63">
        <v>27</v>
      </c>
      <c r="H316" s="63">
        <v>27</v>
      </c>
      <c r="I316" s="63"/>
      <c r="J316" s="63">
        <v>26</v>
      </c>
      <c r="K316" s="63"/>
      <c r="L316" s="63"/>
      <c r="M316" s="63"/>
      <c r="N316" s="63">
        <v>28</v>
      </c>
      <c r="O316" s="64">
        <f t="shared" si="60"/>
        <v>164</v>
      </c>
      <c r="P316" s="65">
        <f t="shared" si="61"/>
        <v>6</v>
      </c>
      <c r="Q316" s="64">
        <f t="shared" si="62"/>
        <v>0</v>
      </c>
      <c r="R316" s="64">
        <f t="shared" si="63"/>
        <v>0</v>
      </c>
      <c r="S316" s="64">
        <f t="shared" si="64"/>
        <v>0</v>
      </c>
      <c r="T316" s="64">
        <f t="shared" si="65"/>
        <v>0</v>
      </c>
      <c r="U316" s="64">
        <f t="shared" si="66"/>
        <v>164</v>
      </c>
      <c r="V316" s="64">
        <f>+IF(+COUNT(D316:N316)&gt;0,RANK(U316,$U$285:$U$343,0),"")</f>
        <v>32</v>
      </c>
      <c r="W316" s="66" t="str">
        <f t="shared" si="67"/>
        <v/>
      </c>
    </row>
    <row r="317" spans="1:23">
      <c r="A317" s="100" t="s">
        <v>230</v>
      </c>
      <c r="B317" s="61" t="s">
        <v>91</v>
      </c>
      <c r="C317" s="62" t="s">
        <v>65</v>
      </c>
      <c r="D317" s="63">
        <v>29</v>
      </c>
      <c r="E317" s="63">
        <v>20</v>
      </c>
      <c r="F317" s="63">
        <v>18</v>
      </c>
      <c r="G317" s="63">
        <v>28</v>
      </c>
      <c r="H317" s="63"/>
      <c r="I317" s="63">
        <v>26</v>
      </c>
      <c r="J317" s="63"/>
      <c r="K317" s="63">
        <v>36</v>
      </c>
      <c r="L317" s="63"/>
      <c r="M317" s="63"/>
      <c r="N317" s="63"/>
      <c r="O317" s="64">
        <f t="shared" si="60"/>
        <v>157</v>
      </c>
      <c r="P317" s="65">
        <f t="shared" si="61"/>
        <v>6</v>
      </c>
      <c r="Q317" s="64">
        <f t="shared" si="62"/>
        <v>0</v>
      </c>
      <c r="R317" s="64">
        <f t="shared" si="63"/>
        <v>0</v>
      </c>
      <c r="S317" s="64">
        <f t="shared" si="64"/>
        <v>0</v>
      </c>
      <c r="T317" s="64">
        <f t="shared" si="65"/>
        <v>0</v>
      </c>
      <c r="U317" s="64">
        <f t="shared" ref="U317:U342" si="68">IF(EXCLUS=4,O317-Q317-R317-S317-T317,IF(EXCLUS=3,O317-Q317-R317-S317,IF(EXCLUS=2,O317-Q317-R317,IF(EXCLUS=1,O317-Q317))))</f>
        <v>157</v>
      </c>
      <c r="V317" s="64">
        <f>+IF(+COUNT(D317:N317)&gt;0,RANK(U317,$U$285:$U$343,0),"")</f>
        <v>33</v>
      </c>
      <c r="W317" s="66" t="str">
        <f t="shared" ref="W317:W342" si="69">IF(P317&gt;MAXCOMPET-1,1,"")</f>
        <v/>
      </c>
    </row>
    <row r="318" spans="1:23">
      <c r="A318" s="60" t="s">
        <v>240</v>
      </c>
      <c r="B318" s="67" t="s">
        <v>143</v>
      </c>
      <c r="C318" s="62" t="s">
        <v>65</v>
      </c>
      <c r="D318" s="63"/>
      <c r="E318" s="63">
        <v>28</v>
      </c>
      <c r="F318" s="63">
        <v>25</v>
      </c>
      <c r="G318" s="63"/>
      <c r="H318" s="63">
        <v>30</v>
      </c>
      <c r="I318" s="63">
        <v>28</v>
      </c>
      <c r="J318" s="63">
        <v>22</v>
      </c>
      <c r="K318" s="63">
        <v>24</v>
      </c>
      <c r="L318" s="63"/>
      <c r="M318" s="63"/>
      <c r="N318" s="63"/>
      <c r="O318" s="64">
        <f t="shared" si="60"/>
        <v>157</v>
      </c>
      <c r="P318" s="65">
        <f t="shared" si="61"/>
        <v>6</v>
      </c>
      <c r="Q318" s="64">
        <f t="shared" si="62"/>
        <v>0</v>
      </c>
      <c r="R318" s="64">
        <f t="shared" si="63"/>
        <v>0</v>
      </c>
      <c r="S318" s="64">
        <f t="shared" si="64"/>
        <v>0</v>
      </c>
      <c r="T318" s="64">
        <f t="shared" si="65"/>
        <v>0</v>
      </c>
      <c r="U318" s="64">
        <f t="shared" si="68"/>
        <v>157</v>
      </c>
      <c r="V318" s="64">
        <f>+IF(+COUNT(D318:N318)&gt;0,RANK(U318,$U$285:$U$343,0),"")</f>
        <v>33</v>
      </c>
      <c r="W318" s="66" t="str">
        <f t="shared" si="69"/>
        <v/>
      </c>
    </row>
    <row r="319" spans="1:23">
      <c r="A319" s="60" t="s">
        <v>245</v>
      </c>
      <c r="B319" s="67" t="s">
        <v>185</v>
      </c>
      <c r="C319" s="62" t="s">
        <v>68</v>
      </c>
      <c r="D319" s="63"/>
      <c r="E319" s="63">
        <v>28</v>
      </c>
      <c r="F319" s="63">
        <v>26</v>
      </c>
      <c r="G319" s="63"/>
      <c r="H319" s="63"/>
      <c r="I319" s="63">
        <v>38</v>
      </c>
      <c r="J319" s="63">
        <v>32</v>
      </c>
      <c r="K319" s="63">
        <v>30</v>
      </c>
      <c r="L319" s="63"/>
      <c r="M319" s="63"/>
      <c r="N319" s="63"/>
      <c r="O319" s="64">
        <f t="shared" si="60"/>
        <v>154</v>
      </c>
      <c r="P319" s="65">
        <f t="shared" si="61"/>
        <v>5</v>
      </c>
      <c r="Q319" s="64">
        <f t="shared" si="62"/>
        <v>0</v>
      </c>
      <c r="R319" s="64">
        <f t="shared" si="63"/>
        <v>0</v>
      </c>
      <c r="S319" s="64">
        <f t="shared" si="64"/>
        <v>0</v>
      </c>
      <c r="T319" s="64">
        <f t="shared" si="65"/>
        <v>0</v>
      </c>
      <c r="U319" s="64">
        <f t="shared" si="68"/>
        <v>154</v>
      </c>
      <c r="V319" s="64">
        <f>+IF(+COUNT(D319:N319)&gt;0,RANK(U319,$U$285:$U$343,0),"")</f>
        <v>35</v>
      </c>
      <c r="W319" s="66" t="str">
        <f t="shared" si="69"/>
        <v/>
      </c>
    </row>
    <row r="320" spans="1:23">
      <c r="A320" s="60" t="s">
        <v>234</v>
      </c>
      <c r="B320" s="67" t="s">
        <v>87</v>
      </c>
      <c r="C320" s="62" t="s">
        <v>114</v>
      </c>
      <c r="D320" s="63"/>
      <c r="E320" s="63">
        <v>22</v>
      </c>
      <c r="F320" s="63">
        <v>34</v>
      </c>
      <c r="G320" s="63">
        <v>36</v>
      </c>
      <c r="H320" s="63">
        <v>29</v>
      </c>
      <c r="I320" s="63"/>
      <c r="J320" s="63">
        <v>27</v>
      </c>
      <c r="K320" s="63"/>
      <c r="L320" s="63"/>
      <c r="M320" s="63"/>
      <c r="N320" s="63"/>
      <c r="O320" s="64">
        <f t="shared" si="60"/>
        <v>148</v>
      </c>
      <c r="P320" s="65">
        <f t="shared" si="61"/>
        <v>5</v>
      </c>
      <c r="Q320" s="64">
        <f t="shared" si="62"/>
        <v>0</v>
      </c>
      <c r="R320" s="64">
        <f t="shared" si="63"/>
        <v>0</v>
      </c>
      <c r="S320" s="64">
        <f t="shared" si="64"/>
        <v>0</v>
      </c>
      <c r="T320" s="64">
        <f t="shared" si="65"/>
        <v>0</v>
      </c>
      <c r="U320" s="64">
        <f t="shared" si="68"/>
        <v>148</v>
      </c>
      <c r="V320" s="64">
        <f>+IF(+COUNT(D320:N320)&gt;0,RANK(U320,$U$285:$U$343,0),"")</f>
        <v>36</v>
      </c>
      <c r="W320" s="66" t="str">
        <f t="shared" si="69"/>
        <v/>
      </c>
    </row>
    <row r="321" spans="1:23">
      <c r="A321" s="60" t="s">
        <v>250</v>
      </c>
      <c r="B321" s="67" t="s">
        <v>89</v>
      </c>
      <c r="C321" s="62" t="s">
        <v>177</v>
      </c>
      <c r="D321" s="63">
        <v>24</v>
      </c>
      <c r="E321" s="63"/>
      <c r="F321" s="63">
        <v>27</v>
      </c>
      <c r="G321" s="63">
        <v>36</v>
      </c>
      <c r="H321" s="63"/>
      <c r="I321" s="63"/>
      <c r="J321" s="63">
        <v>27</v>
      </c>
      <c r="K321" s="63">
        <v>33</v>
      </c>
      <c r="L321" s="63"/>
      <c r="M321" s="63"/>
      <c r="N321" s="63"/>
      <c r="O321" s="64">
        <f t="shared" si="60"/>
        <v>147</v>
      </c>
      <c r="P321" s="65">
        <f t="shared" si="61"/>
        <v>5</v>
      </c>
      <c r="Q321" s="64">
        <f t="shared" si="62"/>
        <v>0</v>
      </c>
      <c r="R321" s="64">
        <f t="shared" si="63"/>
        <v>0</v>
      </c>
      <c r="S321" s="64">
        <f t="shared" si="64"/>
        <v>0</v>
      </c>
      <c r="T321" s="64">
        <f t="shared" si="65"/>
        <v>0</v>
      </c>
      <c r="U321" s="64">
        <f t="shared" si="68"/>
        <v>147</v>
      </c>
      <c r="V321" s="64">
        <f>+IF(+COUNT(D321:N321)&gt;0,RANK(U321,$U$285:$U$343,0),"")</f>
        <v>37</v>
      </c>
      <c r="W321" s="66" t="str">
        <f t="shared" si="69"/>
        <v/>
      </c>
    </row>
    <row r="322" spans="1:23">
      <c r="A322" s="60" t="s">
        <v>235</v>
      </c>
      <c r="B322" s="67" t="s">
        <v>91</v>
      </c>
      <c r="C322" s="62" t="s">
        <v>177</v>
      </c>
      <c r="D322" s="63">
        <v>30</v>
      </c>
      <c r="E322" s="63"/>
      <c r="F322" s="63"/>
      <c r="G322" s="63">
        <v>33</v>
      </c>
      <c r="H322" s="63">
        <v>15</v>
      </c>
      <c r="I322" s="63"/>
      <c r="J322" s="63"/>
      <c r="K322" s="63">
        <v>30</v>
      </c>
      <c r="L322" s="63">
        <v>31</v>
      </c>
      <c r="M322" s="63"/>
      <c r="N322" s="63"/>
      <c r="O322" s="64">
        <f t="shared" si="60"/>
        <v>139</v>
      </c>
      <c r="P322" s="65">
        <f t="shared" si="61"/>
        <v>5</v>
      </c>
      <c r="Q322" s="64">
        <f t="shared" si="62"/>
        <v>0</v>
      </c>
      <c r="R322" s="64">
        <f t="shared" si="63"/>
        <v>0</v>
      </c>
      <c r="S322" s="64">
        <f t="shared" si="64"/>
        <v>0</v>
      </c>
      <c r="T322" s="64">
        <f t="shared" si="65"/>
        <v>0</v>
      </c>
      <c r="U322" s="64">
        <f t="shared" si="68"/>
        <v>139</v>
      </c>
      <c r="V322" s="64">
        <f>+IF(+COUNT(D322:N322)&gt;0,RANK(U322,$U$285:$U$343,0),"")</f>
        <v>38</v>
      </c>
      <c r="W322" s="66" t="str">
        <f t="shared" si="69"/>
        <v/>
      </c>
    </row>
    <row r="323" spans="1:23">
      <c r="A323" s="60" t="s">
        <v>246</v>
      </c>
      <c r="B323" s="67" t="s">
        <v>247</v>
      </c>
      <c r="C323" s="62" t="s">
        <v>177</v>
      </c>
      <c r="D323" s="63"/>
      <c r="E323" s="63"/>
      <c r="F323" s="63">
        <v>15</v>
      </c>
      <c r="G323" s="63">
        <v>29</v>
      </c>
      <c r="H323" s="63">
        <v>25</v>
      </c>
      <c r="I323" s="63"/>
      <c r="J323" s="63"/>
      <c r="K323" s="63">
        <v>30</v>
      </c>
      <c r="L323" s="63">
        <v>25</v>
      </c>
      <c r="M323" s="63"/>
      <c r="N323" s="63"/>
      <c r="O323" s="64">
        <f t="shared" si="60"/>
        <v>124</v>
      </c>
      <c r="P323" s="65">
        <f t="shared" si="61"/>
        <v>5</v>
      </c>
      <c r="Q323" s="64">
        <f t="shared" si="62"/>
        <v>0</v>
      </c>
      <c r="R323" s="64">
        <f t="shared" si="63"/>
        <v>0</v>
      </c>
      <c r="S323" s="64">
        <f t="shared" si="64"/>
        <v>0</v>
      </c>
      <c r="T323" s="64">
        <f t="shared" si="65"/>
        <v>0</v>
      </c>
      <c r="U323" s="64">
        <f t="shared" si="68"/>
        <v>124</v>
      </c>
      <c r="V323" s="64">
        <f>+IF(+COUNT(D323:N323)&gt;0,RANK(U323,$U$285:$U$343,0),"")</f>
        <v>39</v>
      </c>
      <c r="W323" s="66" t="str">
        <f t="shared" si="69"/>
        <v/>
      </c>
    </row>
    <row r="324" spans="1:23">
      <c r="A324" s="60" t="s">
        <v>233</v>
      </c>
      <c r="B324" s="67" t="s">
        <v>87</v>
      </c>
      <c r="C324" s="62" t="s">
        <v>65</v>
      </c>
      <c r="D324" s="63">
        <v>28</v>
      </c>
      <c r="E324" s="63">
        <v>39</v>
      </c>
      <c r="F324" s="63">
        <v>23</v>
      </c>
      <c r="G324" s="63"/>
      <c r="H324" s="63"/>
      <c r="I324" s="63"/>
      <c r="J324" s="63"/>
      <c r="K324" s="63">
        <v>31</v>
      </c>
      <c r="L324" s="63"/>
      <c r="M324" s="63"/>
      <c r="N324" s="63"/>
      <c r="O324" s="64">
        <f t="shared" si="60"/>
        <v>121</v>
      </c>
      <c r="P324" s="65">
        <f t="shared" si="61"/>
        <v>4</v>
      </c>
      <c r="Q324" s="64">
        <f t="shared" si="62"/>
        <v>0</v>
      </c>
      <c r="R324" s="64">
        <f t="shared" si="63"/>
        <v>0</v>
      </c>
      <c r="S324" s="64">
        <f t="shared" si="64"/>
        <v>0</v>
      </c>
      <c r="T324" s="64">
        <f t="shared" si="65"/>
        <v>0</v>
      </c>
      <c r="U324" s="64">
        <f t="shared" si="68"/>
        <v>121</v>
      </c>
      <c r="V324" s="64">
        <f>+IF(+COUNT(D324:N324)&gt;0,RANK(U324,$U$285:$U$343,0),"")</f>
        <v>40</v>
      </c>
      <c r="W324" s="66" t="str">
        <f t="shared" si="69"/>
        <v/>
      </c>
    </row>
    <row r="325" spans="1:23">
      <c r="A325" s="60" t="s">
        <v>238</v>
      </c>
      <c r="B325" s="67" t="s">
        <v>239</v>
      </c>
      <c r="C325" s="62" t="s">
        <v>62</v>
      </c>
      <c r="D325" s="63">
        <v>32</v>
      </c>
      <c r="E325" s="63"/>
      <c r="F325" s="63">
        <v>34</v>
      </c>
      <c r="G325" s="63"/>
      <c r="H325" s="63"/>
      <c r="I325" s="63"/>
      <c r="J325" s="63"/>
      <c r="K325" s="63"/>
      <c r="L325" s="63">
        <v>36</v>
      </c>
      <c r="M325" s="63"/>
      <c r="N325" s="63"/>
      <c r="O325" s="64">
        <f t="shared" si="60"/>
        <v>102</v>
      </c>
      <c r="P325" s="65">
        <f t="shared" si="61"/>
        <v>3</v>
      </c>
      <c r="Q325" s="64">
        <f t="shared" si="62"/>
        <v>0</v>
      </c>
      <c r="R325" s="64">
        <f t="shared" si="63"/>
        <v>0</v>
      </c>
      <c r="S325" s="64">
        <f t="shared" si="64"/>
        <v>0</v>
      </c>
      <c r="T325" s="64">
        <f t="shared" si="65"/>
        <v>0</v>
      </c>
      <c r="U325" s="64">
        <f t="shared" si="68"/>
        <v>102</v>
      </c>
      <c r="V325" s="64">
        <f>+IF(+COUNT(D325:N325)&gt;0,RANK(U325,$U$285:$U$343,0),"")</f>
        <v>41</v>
      </c>
      <c r="W325" s="66" t="str">
        <f t="shared" si="69"/>
        <v/>
      </c>
    </row>
    <row r="326" spans="1:23">
      <c r="A326" s="60" t="s">
        <v>255</v>
      </c>
      <c r="B326" s="67" t="s">
        <v>128</v>
      </c>
      <c r="C326" s="62" t="s">
        <v>170</v>
      </c>
      <c r="D326" s="63"/>
      <c r="E326" s="63">
        <v>29</v>
      </c>
      <c r="F326" s="63"/>
      <c r="G326" s="63"/>
      <c r="H326" s="63"/>
      <c r="I326" s="63">
        <v>34</v>
      </c>
      <c r="J326" s="63">
        <v>35</v>
      </c>
      <c r="K326" s="63"/>
      <c r="L326" s="63"/>
      <c r="M326" s="63"/>
      <c r="N326" s="63"/>
      <c r="O326" s="64">
        <f t="shared" si="60"/>
        <v>98</v>
      </c>
      <c r="P326" s="65">
        <f t="shared" si="61"/>
        <v>3</v>
      </c>
      <c r="Q326" s="64">
        <f t="shared" si="62"/>
        <v>0</v>
      </c>
      <c r="R326" s="64">
        <f t="shared" si="63"/>
        <v>0</v>
      </c>
      <c r="S326" s="64">
        <f t="shared" si="64"/>
        <v>0</v>
      </c>
      <c r="T326" s="64">
        <f t="shared" si="65"/>
        <v>0</v>
      </c>
      <c r="U326" s="64">
        <f t="shared" si="68"/>
        <v>98</v>
      </c>
      <c r="V326" s="64">
        <f>+IF(+COUNT(D326:N326)&gt;0,RANK(U326,$U$285:$U$343,0),"")</f>
        <v>42</v>
      </c>
      <c r="W326" s="66" t="str">
        <f t="shared" si="69"/>
        <v/>
      </c>
    </row>
    <row r="327" spans="1:23">
      <c r="A327" s="60" t="s">
        <v>251</v>
      </c>
      <c r="B327" s="67" t="s">
        <v>150</v>
      </c>
      <c r="C327" s="62" t="s">
        <v>45</v>
      </c>
      <c r="D327" s="63">
        <v>23</v>
      </c>
      <c r="E327" s="63"/>
      <c r="F327" s="63"/>
      <c r="G327" s="63"/>
      <c r="H327" s="63">
        <v>16</v>
      </c>
      <c r="I327" s="63">
        <v>26</v>
      </c>
      <c r="J327" s="63"/>
      <c r="K327" s="63">
        <v>20</v>
      </c>
      <c r="L327" s="63"/>
      <c r="M327" s="63"/>
      <c r="N327" s="63"/>
      <c r="O327" s="64">
        <f t="shared" si="60"/>
        <v>85</v>
      </c>
      <c r="P327" s="65">
        <f t="shared" si="61"/>
        <v>4</v>
      </c>
      <c r="Q327" s="64">
        <f t="shared" si="62"/>
        <v>0</v>
      </c>
      <c r="R327" s="64">
        <f t="shared" si="63"/>
        <v>0</v>
      </c>
      <c r="S327" s="64">
        <f t="shared" si="64"/>
        <v>0</v>
      </c>
      <c r="T327" s="64">
        <f t="shared" si="65"/>
        <v>0</v>
      </c>
      <c r="U327" s="64">
        <f t="shared" si="68"/>
        <v>85</v>
      </c>
      <c r="V327" s="64">
        <f>+IF(+COUNT(D327:N327)&gt;0,RANK(U327,$U$285:$U$343,0),"")</f>
        <v>43</v>
      </c>
      <c r="W327" s="66" t="str">
        <f t="shared" si="69"/>
        <v/>
      </c>
    </row>
    <row r="328" spans="1:23">
      <c r="A328" s="60" t="s">
        <v>259</v>
      </c>
      <c r="B328" s="67" t="s">
        <v>260</v>
      </c>
      <c r="C328" s="62" t="s">
        <v>126</v>
      </c>
      <c r="D328" s="63">
        <v>31</v>
      </c>
      <c r="E328" s="63">
        <v>23</v>
      </c>
      <c r="F328" s="63"/>
      <c r="G328" s="63"/>
      <c r="H328" s="63"/>
      <c r="I328" s="63"/>
      <c r="J328" s="63"/>
      <c r="K328" s="63"/>
      <c r="L328" s="63"/>
      <c r="M328" s="63">
        <v>29</v>
      </c>
      <c r="N328" s="63"/>
      <c r="O328" s="64">
        <f t="shared" si="60"/>
        <v>83</v>
      </c>
      <c r="P328" s="65">
        <f t="shared" si="61"/>
        <v>3</v>
      </c>
      <c r="Q328" s="64">
        <f t="shared" si="62"/>
        <v>0</v>
      </c>
      <c r="R328" s="64">
        <f t="shared" si="63"/>
        <v>0</v>
      </c>
      <c r="S328" s="64">
        <f t="shared" si="64"/>
        <v>0</v>
      </c>
      <c r="T328" s="64">
        <f t="shared" si="65"/>
        <v>0</v>
      </c>
      <c r="U328" s="64">
        <f t="shared" si="68"/>
        <v>83</v>
      </c>
      <c r="V328" s="64">
        <f>+IF(+COUNT(D328:N328)&gt;0,RANK(U328,$U$285:$U$343,0),"")</f>
        <v>44</v>
      </c>
      <c r="W328" s="66" t="str">
        <f t="shared" si="69"/>
        <v/>
      </c>
    </row>
    <row r="329" spans="1:23">
      <c r="A329" s="60" t="s">
        <v>254</v>
      </c>
      <c r="B329" s="67" t="s">
        <v>191</v>
      </c>
      <c r="C329" s="62" t="s">
        <v>62</v>
      </c>
      <c r="D329" s="63"/>
      <c r="E329" s="63"/>
      <c r="F329" s="63"/>
      <c r="G329" s="63"/>
      <c r="H329" s="63">
        <v>37</v>
      </c>
      <c r="I329" s="63">
        <v>28</v>
      </c>
      <c r="J329" s="63"/>
      <c r="K329" s="63"/>
      <c r="L329" s="63"/>
      <c r="M329" s="63"/>
      <c r="N329" s="63"/>
      <c r="O329" s="64">
        <f t="shared" si="60"/>
        <v>65</v>
      </c>
      <c r="P329" s="65">
        <f t="shared" si="61"/>
        <v>2</v>
      </c>
      <c r="Q329" s="64">
        <f t="shared" si="62"/>
        <v>0</v>
      </c>
      <c r="R329" s="64">
        <f t="shared" si="63"/>
        <v>0</v>
      </c>
      <c r="S329" s="64">
        <f t="shared" si="64"/>
        <v>0</v>
      </c>
      <c r="T329" s="64">
        <f t="shared" si="65"/>
        <v>0</v>
      </c>
      <c r="U329" s="64">
        <f t="shared" si="68"/>
        <v>65</v>
      </c>
      <c r="V329" s="64">
        <f>+IF(+COUNT(D329:N329)&gt;0,RANK(U329,$U$285:$U$343,0),"")</f>
        <v>45</v>
      </c>
      <c r="W329" s="66" t="str">
        <f t="shared" si="69"/>
        <v/>
      </c>
    </row>
    <row r="330" spans="1:23">
      <c r="A330" s="60" t="s">
        <v>252</v>
      </c>
      <c r="B330" s="67" t="s">
        <v>253</v>
      </c>
      <c r="C330" s="62" t="s">
        <v>65</v>
      </c>
      <c r="D330" s="63"/>
      <c r="E330" s="63">
        <v>26</v>
      </c>
      <c r="F330" s="63">
        <v>20</v>
      </c>
      <c r="G330" s="63"/>
      <c r="H330" s="63"/>
      <c r="I330" s="63"/>
      <c r="J330" s="63"/>
      <c r="K330" s="63">
        <v>18</v>
      </c>
      <c r="L330" s="63"/>
      <c r="M330" s="63"/>
      <c r="N330" s="63"/>
      <c r="O330" s="64">
        <f t="shared" si="60"/>
        <v>64</v>
      </c>
      <c r="P330" s="65">
        <f t="shared" si="61"/>
        <v>3</v>
      </c>
      <c r="Q330" s="64">
        <f t="shared" si="62"/>
        <v>0</v>
      </c>
      <c r="R330" s="64">
        <f t="shared" si="63"/>
        <v>0</v>
      </c>
      <c r="S330" s="64">
        <f t="shared" si="64"/>
        <v>0</v>
      </c>
      <c r="T330" s="64">
        <f t="shared" si="65"/>
        <v>0</v>
      </c>
      <c r="U330" s="64">
        <f t="shared" si="68"/>
        <v>64</v>
      </c>
      <c r="V330" s="64">
        <f>+IF(+COUNT(D330:N330)&gt;0,RANK(U330,$U$285:$U$343,0),"")</f>
        <v>46</v>
      </c>
      <c r="W330" s="66" t="str">
        <f t="shared" si="69"/>
        <v/>
      </c>
    </row>
    <row r="331" spans="1:23">
      <c r="A331" s="60" t="s">
        <v>257</v>
      </c>
      <c r="B331" s="67" t="s">
        <v>134</v>
      </c>
      <c r="C331" s="62" t="s">
        <v>126</v>
      </c>
      <c r="D331" s="63"/>
      <c r="E331" s="63"/>
      <c r="F331" s="63">
        <v>20</v>
      </c>
      <c r="G331" s="63"/>
      <c r="H331" s="63"/>
      <c r="I331" s="63">
        <v>22</v>
      </c>
      <c r="J331" s="63"/>
      <c r="K331" s="63"/>
      <c r="L331" s="63"/>
      <c r="M331" s="63"/>
      <c r="N331" s="63"/>
      <c r="O331" s="64">
        <f t="shared" si="60"/>
        <v>42</v>
      </c>
      <c r="P331" s="65">
        <f t="shared" si="61"/>
        <v>2</v>
      </c>
      <c r="Q331" s="64">
        <f t="shared" si="62"/>
        <v>0</v>
      </c>
      <c r="R331" s="64">
        <f t="shared" si="63"/>
        <v>0</v>
      </c>
      <c r="S331" s="64">
        <f t="shared" si="64"/>
        <v>0</v>
      </c>
      <c r="T331" s="64">
        <f t="shared" si="65"/>
        <v>0</v>
      </c>
      <c r="U331" s="64">
        <f t="shared" si="68"/>
        <v>42</v>
      </c>
      <c r="V331" s="64">
        <f>+IF(+COUNT(D331:N331)&gt;0,RANK(U331,$U$285:$U$343,0),"")</f>
        <v>47</v>
      </c>
      <c r="W331" s="66" t="str">
        <f t="shared" si="69"/>
        <v/>
      </c>
    </row>
    <row r="332" spans="1:23">
      <c r="A332" s="60" t="s">
        <v>258</v>
      </c>
      <c r="B332" s="67" t="s">
        <v>185</v>
      </c>
      <c r="C332" s="62" t="s">
        <v>62</v>
      </c>
      <c r="D332" s="63"/>
      <c r="E332" s="63"/>
      <c r="F332" s="63"/>
      <c r="G332" s="63"/>
      <c r="H332" s="63">
        <v>29</v>
      </c>
      <c r="I332" s="63"/>
      <c r="J332" s="63"/>
      <c r="K332" s="63"/>
      <c r="L332" s="63"/>
      <c r="M332" s="63"/>
      <c r="N332" s="63"/>
      <c r="O332" s="64">
        <f t="shared" si="60"/>
        <v>29</v>
      </c>
      <c r="P332" s="65">
        <f t="shared" si="61"/>
        <v>1</v>
      </c>
      <c r="Q332" s="64">
        <f t="shared" si="62"/>
        <v>0</v>
      </c>
      <c r="R332" s="64">
        <f t="shared" si="63"/>
        <v>0</v>
      </c>
      <c r="S332" s="64">
        <f t="shared" si="64"/>
        <v>0</v>
      </c>
      <c r="T332" s="64">
        <f t="shared" si="65"/>
        <v>0</v>
      </c>
      <c r="U332" s="64">
        <f t="shared" si="68"/>
        <v>29</v>
      </c>
      <c r="V332" s="64">
        <f>+IF(+COUNT(D332:N332)&gt;0,RANK(U332,$U$285:$U$343,0),"")</f>
        <v>48</v>
      </c>
      <c r="W332" s="66" t="str">
        <f t="shared" si="69"/>
        <v/>
      </c>
    </row>
    <row r="333" spans="1:23">
      <c r="A333" s="60" t="s">
        <v>79</v>
      </c>
      <c r="B333" s="67" t="s">
        <v>263</v>
      </c>
      <c r="C333" s="62" t="s">
        <v>62</v>
      </c>
      <c r="D333" s="63"/>
      <c r="E333" s="63"/>
      <c r="F333" s="63"/>
      <c r="G333" s="63"/>
      <c r="H333" s="63">
        <v>28</v>
      </c>
      <c r="I333" s="63"/>
      <c r="J333" s="63"/>
      <c r="K333" s="63"/>
      <c r="L333" s="63"/>
      <c r="M333" s="63"/>
      <c r="N333" s="63"/>
      <c r="O333" s="64">
        <f t="shared" si="60"/>
        <v>28</v>
      </c>
      <c r="P333" s="65">
        <f t="shared" si="61"/>
        <v>1</v>
      </c>
      <c r="Q333" s="64">
        <f t="shared" si="62"/>
        <v>0</v>
      </c>
      <c r="R333" s="64">
        <f t="shared" si="63"/>
        <v>0</v>
      </c>
      <c r="S333" s="64">
        <f t="shared" si="64"/>
        <v>0</v>
      </c>
      <c r="T333" s="64">
        <f t="shared" si="65"/>
        <v>0</v>
      </c>
      <c r="U333" s="64">
        <f t="shared" si="68"/>
        <v>28</v>
      </c>
      <c r="V333" s="64">
        <f>+IF(+COUNT(D333:N333)&gt;0,RANK(U333,$U$285:$U$343,0),"")</f>
        <v>49</v>
      </c>
      <c r="W333" s="66" t="str">
        <f t="shared" si="69"/>
        <v/>
      </c>
    </row>
    <row r="334" spans="1:23">
      <c r="A334" s="60" t="s">
        <v>256</v>
      </c>
      <c r="B334" s="67" t="s">
        <v>93</v>
      </c>
      <c r="C334" s="62" t="s">
        <v>39</v>
      </c>
      <c r="D334" s="63"/>
      <c r="E334" s="63"/>
      <c r="F334" s="63">
        <v>25</v>
      </c>
      <c r="G334" s="63"/>
      <c r="H334" s="63"/>
      <c r="I334" s="63"/>
      <c r="J334" s="63"/>
      <c r="K334" s="63"/>
      <c r="L334" s="63"/>
      <c r="M334" s="63"/>
      <c r="N334" s="63"/>
      <c r="O334" s="64">
        <f t="shared" si="60"/>
        <v>25</v>
      </c>
      <c r="P334" s="65">
        <f t="shared" si="61"/>
        <v>1</v>
      </c>
      <c r="Q334" s="64">
        <f t="shared" si="62"/>
        <v>0</v>
      </c>
      <c r="R334" s="64">
        <f t="shared" si="63"/>
        <v>0</v>
      </c>
      <c r="S334" s="64">
        <f t="shared" si="64"/>
        <v>0</v>
      </c>
      <c r="T334" s="64">
        <f t="shared" si="65"/>
        <v>0</v>
      </c>
      <c r="U334" s="64">
        <f t="shared" si="68"/>
        <v>25</v>
      </c>
      <c r="V334" s="64">
        <f>+IF(+COUNT(D334:N334)&gt;0,RANK(U334,$U$285:$U$343,0),"")</f>
        <v>50</v>
      </c>
      <c r="W334" s="66" t="str">
        <f t="shared" si="69"/>
        <v/>
      </c>
    </row>
    <row r="335" spans="1:23">
      <c r="A335" s="60" t="s">
        <v>261</v>
      </c>
      <c r="B335" s="67" t="s">
        <v>262</v>
      </c>
      <c r="C335" s="62" t="s">
        <v>39</v>
      </c>
      <c r="D335" s="63"/>
      <c r="E335" s="63"/>
      <c r="F335" s="63"/>
      <c r="G335" s="63">
        <v>23</v>
      </c>
      <c r="H335" s="63"/>
      <c r="I335" s="63"/>
      <c r="J335" s="63"/>
      <c r="K335" s="63"/>
      <c r="L335" s="63"/>
      <c r="M335" s="63"/>
      <c r="N335" s="63"/>
      <c r="O335" s="64">
        <f t="shared" si="60"/>
        <v>23</v>
      </c>
      <c r="P335" s="65">
        <f t="shared" si="61"/>
        <v>1</v>
      </c>
      <c r="Q335" s="64">
        <f t="shared" si="62"/>
        <v>0</v>
      </c>
      <c r="R335" s="64">
        <f t="shared" si="63"/>
        <v>0</v>
      </c>
      <c r="S335" s="64">
        <f t="shared" si="64"/>
        <v>0</v>
      </c>
      <c r="T335" s="64">
        <f t="shared" si="65"/>
        <v>0</v>
      </c>
      <c r="U335" s="64">
        <f t="shared" si="68"/>
        <v>23</v>
      </c>
      <c r="V335" s="64">
        <f>+IF(+COUNT(D335:N335)&gt;0,RANK(U335,$U$285:$U$343,0),"")</f>
        <v>51</v>
      </c>
      <c r="W335" s="66" t="str">
        <f t="shared" si="69"/>
        <v/>
      </c>
    </row>
    <row r="336" spans="1:23">
      <c r="A336" s="60" t="s">
        <v>69</v>
      </c>
      <c r="B336" s="67" t="s">
        <v>147</v>
      </c>
      <c r="C336" s="62" t="s">
        <v>39</v>
      </c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4">
        <f t="shared" si="60"/>
        <v>0</v>
      </c>
      <c r="P336" s="65">
        <f t="shared" si="61"/>
        <v>0</v>
      </c>
      <c r="Q336" s="64">
        <f t="shared" si="62"/>
        <v>0</v>
      </c>
      <c r="R336" s="64">
        <f t="shared" si="63"/>
        <v>0</v>
      </c>
      <c r="S336" s="64">
        <f t="shared" si="64"/>
        <v>0</v>
      </c>
      <c r="T336" s="64">
        <f t="shared" si="65"/>
        <v>0</v>
      </c>
      <c r="U336" s="64">
        <f t="shared" si="68"/>
        <v>0</v>
      </c>
      <c r="V336" s="64" t="str">
        <f>+IF(+COUNT(D336:N336)&gt;0,RANK(U336,$U$285:$U$343,0),"")</f>
        <v/>
      </c>
      <c r="W336" s="66" t="str">
        <f t="shared" si="69"/>
        <v/>
      </c>
    </row>
    <row r="337" spans="1:23">
      <c r="A337" s="60" t="s">
        <v>264</v>
      </c>
      <c r="B337" s="67" t="s">
        <v>212</v>
      </c>
      <c r="C337" s="62" t="s">
        <v>65</v>
      </c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4">
        <f t="shared" si="60"/>
        <v>0</v>
      </c>
      <c r="P337" s="65">
        <f t="shared" si="61"/>
        <v>0</v>
      </c>
      <c r="Q337" s="64">
        <f t="shared" si="62"/>
        <v>0</v>
      </c>
      <c r="R337" s="64">
        <f t="shared" si="63"/>
        <v>0</v>
      </c>
      <c r="S337" s="64">
        <f t="shared" si="64"/>
        <v>0</v>
      </c>
      <c r="T337" s="64">
        <f t="shared" si="65"/>
        <v>0</v>
      </c>
      <c r="U337" s="64">
        <f t="shared" si="68"/>
        <v>0</v>
      </c>
      <c r="V337" s="64" t="str">
        <f>+IF(+COUNT(D337:N337)&gt;0,RANK(U337,$U$285:$U$343,0),"")</f>
        <v/>
      </c>
      <c r="W337" s="66" t="str">
        <f t="shared" si="69"/>
        <v/>
      </c>
    </row>
    <row r="338" spans="1:23">
      <c r="A338" s="60" t="s">
        <v>265</v>
      </c>
      <c r="B338" s="67" t="s">
        <v>260</v>
      </c>
      <c r="C338" s="62" t="s">
        <v>237</v>
      </c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4">
        <f t="shared" si="60"/>
        <v>0</v>
      </c>
      <c r="P338" s="65">
        <f t="shared" si="61"/>
        <v>0</v>
      </c>
      <c r="Q338" s="64">
        <f t="shared" si="62"/>
        <v>0</v>
      </c>
      <c r="R338" s="64">
        <f t="shared" si="63"/>
        <v>0</v>
      </c>
      <c r="S338" s="64">
        <f t="shared" si="64"/>
        <v>0</v>
      </c>
      <c r="T338" s="64">
        <f t="shared" si="65"/>
        <v>0</v>
      </c>
      <c r="U338" s="64">
        <f t="shared" si="68"/>
        <v>0</v>
      </c>
      <c r="V338" s="64" t="str">
        <f>+IF(+COUNT(D338:N338)&gt;0,RANK(U338,$U$285:$U$343,0),"")</f>
        <v/>
      </c>
      <c r="W338" s="66" t="str">
        <f t="shared" si="69"/>
        <v/>
      </c>
    </row>
    <row r="339" spans="1:23">
      <c r="A339" s="60" t="s">
        <v>266</v>
      </c>
      <c r="B339" s="67" t="s">
        <v>267</v>
      </c>
      <c r="C339" s="62" t="s">
        <v>39</v>
      </c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4">
        <f t="shared" si="60"/>
        <v>0</v>
      </c>
      <c r="P339" s="65">
        <f t="shared" si="61"/>
        <v>0</v>
      </c>
      <c r="Q339" s="64">
        <f t="shared" si="62"/>
        <v>0</v>
      </c>
      <c r="R339" s="64">
        <f t="shared" si="63"/>
        <v>0</v>
      </c>
      <c r="S339" s="64">
        <f t="shared" si="64"/>
        <v>0</v>
      </c>
      <c r="T339" s="64">
        <f t="shared" si="65"/>
        <v>0</v>
      </c>
      <c r="U339" s="64">
        <f t="shared" si="68"/>
        <v>0</v>
      </c>
      <c r="V339" s="64" t="str">
        <f>+IF(+COUNT(D339:N339)&gt;0,RANK(U339,$U$285:$U$343,0),"")</f>
        <v/>
      </c>
      <c r="W339" s="66" t="str">
        <f t="shared" si="69"/>
        <v/>
      </c>
    </row>
    <row r="340" spans="1:23">
      <c r="A340" s="60" t="s">
        <v>268</v>
      </c>
      <c r="B340" s="67" t="s">
        <v>269</v>
      </c>
      <c r="C340" s="62" t="s">
        <v>135</v>
      </c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4">
        <f t="shared" si="60"/>
        <v>0</v>
      </c>
      <c r="P340" s="65">
        <f t="shared" si="61"/>
        <v>0</v>
      </c>
      <c r="Q340" s="64">
        <f t="shared" si="62"/>
        <v>0</v>
      </c>
      <c r="R340" s="64">
        <f t="shared" si="63"/>
        <v>0</v>
      </c>
      <c r="S340" s="64">
        <f t="shared" si="64"/>
        <v>0</v>
      </c>
      <c r="T340" s="64">
        <f t="shared" si="65"/>
        <v>0</v>
      </c>
      <c r="U340" s="64">
        <f t="shared" si="68"/>
        <v>0</v>
      </c>
      <c r="V340" s="64" t="str">
        <f>+IF(+COUNT(D340:N340)&gt;0,RANK(U340,$U$285:$U$343,0),"")</f>
        <v/>
      </c>
      <c r="W340" s="66" t="str">
        <f t="shared" si="69"/>
        <v/>
      </c>
    </row>
    <row r="341" spans="1:23">
      <c r="A341" s="60" t="s">
        <v>270</v>
      </c>
      <c r="B341" s="67" t="s">
        <v>239</v>
      </c>
      <c r="C341" s="62" t="s">
        <v>45</v>
      </c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4">
        <f t="shared" si="60"/>
        <v>0</v>
      </c>
      <c r="P341" s="65">
        <f t="shared" si="61"/>
        <v>0</v>
      </c>
      <c r="Q341" s="64">
        <f t="shared" si="62"/>
        <v>0</v>
      </c>
      <c r="R341" s="64">
        <f t="shared" si="63"/>
        <v>0</v>
      </c>
      <c r="S341" s="64">
        <f t="shared" si="64"/>
        <v>0</v>
      </c>
      <c r="T341" s="64">
        <f t="shared" si="65"/>
        <v>0</v>
      </c>
      <c r="U341" s="64">
        <f t="shared" si="68"/>
        <v>0</v>
      </c>
      <c r="V341" s="64" t="str">
        <f>+IF(+COUNT(D341:N341)&gt;0,RANK(U341,$U$285:$U$343,0),"")</f>
        <v/>
      </c>
      <c r="W341" s="66" t="str">
        <f t="shared" si="69"/>
        <v/>
      </c>
    </row>
    <row r="342" spans="1:23">
      <c r="A342" s="60" t="s">
        <v>271</v>
      </c>
      <c r="B342" s="67" t="s">
        <v>262</v>
      </c>
      <c r="C342" s="62" t="s">
        <v>65</v>
      </c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4">
        <f t="shared" si="60"/>
        <v>0</v>
      </c>
      <c r="P342" s="65">
        <f t="shared" si="61"/>
        <v>0</v>
      </c>
      <c r="Q342" s="64">
        <f t="shared" si="62"/>
        <v>0</v>
      </c>
      <c r="R342" s="64">
        <f t="shared" si="63"/>
        <v>0</v>
      </c>
      <c r="S342" s="64">
        <f t="shared" si="64"/>
        <v>0</v>
      </c>
      <c r="T342" s="64">
        <f t="shared" si="65"/>
        <v>0</v>
      </c>
      <c r="U342" s="64">
        <f t="shared" si="68"/>
        <v>0</v>
      </c>
      <c r="V342" s="64" t="str">
        <f>+IF(+COUNT(D342:N342)&gt;0,RANK(U342,$U$285:$U$343,0),"")</f>
        <v/>
      </c>
      <c r="W342" s="66" t="str">
        <f t="shared" si="69"/>
        <v/>
      </c>
    </row>
    <row r="343" spans="1:23">
      <c r="A343" s="101"/>
      <c r="B343" s="101"/>
      <c r="C343" s="102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4"/>
      <c r="P343" s="65"/>
      <c r="Q343" s="64"/>
      <c r="R343" s="64"/>
      <c r="S343" s="64"/>
      <c r="T343" s="64"/>
      <c r="U343" s="64"/>
      <c r="V343" s="64"/>
      <c r="W343" s="66"/>
    </row>
    <row r="344" spans="1:23" ht="15.75">
      <c r="A344" s="72">
        <f>COUNTIF($A$285:$A$343,"&gt;&lt;")</f>
        <v>58</v>
      </c>
      <c r="B344" s="72">
        <f>COUNTIF($B$285:$B$343,"&gt;&lt;")</f>
        <v>58</v>
      </c>
      <c r="C344" s="72">
        <f>COUNTIF($C$285:$C$343,"&gt;&lt;")</f>
        <v>58</v>
      </c>
      <c r="D344" s="72">
        <f>COUNTIF(D$285:D$343,"=0")+COUNTIF(D$285:D$343,"&gt;0")</f>
        <v>33</v>
      </c>
      <c r="E344" s="72">
        <f>COUNTIF(E$285:E$343,"=0")+COUNTIF(E$285:E$343,"&gt;0")</f>
        <v>32</v>
      </c>
      <c r="F344" s="72">
        <f>COUNTIF(F$285:F$343,"=0")+COUNTIF(F$285:F$343,"&gt;0")</f>
        <v>39</v>
      </c>
      <c r="G344" s="72">
        <f>COUNTIF(G$285:G$343,"=0")+COUNTIF(G$285:G$343,"&gt;0")</f>
        <v>37</v>
      </c>
      <c r="H344" s="72">
        <f>COUNTIF(H$285:H$343,"=0")+COUNTIF(H$285:H$343,"&gt;0")</f>
        <v>39</v>
      </c>
      <c r="I344" s="72">
        <f>COUNTIF(I$285:I$343,"=0")+COUNTIF(I$285:I$343,"&gt;0")</f>
        <v>33</v>
      </c>
      <c r="J344" s="72">
        <f>COUNTIF(J$285:J$343,"=0")+COUNTIF(J$285:J$343,"&gt;0")</f>
        <v>32</v>
      </c>
      <c r="K344" s="72">
        <f>COUNTIF(K$285:K$343,"=0")+COUNTIF(K$285:K$343,"&gt;0")</f>
        <v>37</v>
      </c>
      <c r="L344" s="72">
        <f>COUNTIF(L$285:L$343,"=0")+COUNTIF(L$285:L$343,"&gt;0")</f>
        <v>29</v>
      </c>
      <c r="M344" s="72">
        <f>COUNTIF(M$285:M$343,"=0")+COUNTIF(M$285:M$343,"&gt;0")</f>
        <v>21</v>
      </c>
      <c r="N344" s="72">
        <f>COUNTIF(N$285:N$343,"=0")+COUNTIF(N$285:N$343,"&gt;0")</f>
        <v>27</v>
      </c>
      <c r="O344" s="64"/>
      <c r="P344" s="64"/>
      <c r="Q344" s="64"/>
      <c r="R344" s="64"/>
      <c r="S344" s="64"/>
      <c r="T344" s="64"/>
      <c r="U344" s="64"/>
      <c r="V344" s="119">
        <f>SUM(X$285:X$343)</f>
        <v>0</v>
      </c>
      <c r="W344" s="66"/>
    </row>
    <row r="345" spans="1:23">
      <c r="A345" s="74"/>
      <c r="B345" s="75"/>
      <c r="C345" s="76"/>
      <c r="D345" s="77">
        <f t="shared" ref="D345:N345" si="70">IF(D344&gt;0,D344/$A344,0)</f>
        <v>0.56896551724137934</v>
      </c>
      <c r="E345" s="77">
        <f t="shared" si="70"/>
        <v>0.55172413793103448</v>
      </c>
      <c r="F345" s="77">
        <f t="shared" si="70"/>
        <v>0.67241379310344829</v>
      </c>
      <c r="G345" s="77">
        <f t="shared" si="70"/>
        <v>0.63793103448275867</v>
      </c>
      <c r="H345" s="77">
        <f t="shared" si="70"/>
        <v>0.67241379310344829</v>
      </c>
      <c r="I345" s="77">
        <f t="shared" si="70"/>
        <v>0.56896551724137934</v>
      </c>
      <c r="J345" s="77">
        <f t="shared" si="70"/>
        <v>0.55172413793103448</v>
      </c>
      <c r="K345" s="77">
        <f t="shared" si="70"/>
        <v>0.63793103448275867</v>
      </c>
      <c r="L345" s="77">
        <f t="shared" si="70"/>
        <v>0.5</v>
      </c>
      <c r="M345" s="77">
        <f t="shared" si="70"/>
        <v>0.36206896551724138</v>
      </c>
      <c r="N345" s="77">
        <f t="shared" si="70"/>
        <v>0.46551724137931033</v>
      </c>
      <c r="O345" s="64"/>
      <c r="P345" s="69"/>
      <c r="Q345" s="69"/>
      <c r="R345" s="69"/>
      <c r="S345" s="69"/>
      <c r="T345" s="69"/>
      <c r="U345" s="69"/>
      <c r="V345" s="64"/>
      <c r="W345" s="66"/>
    </row>
    <row r="346" spans="1:23">
      <c r="A346" s="97"/>
      <c r="B346" s="111"/>
      <c r="C346" s="66"/>
      <c r="D346" s="66"/>
      <c r="E346" s="66"/>
      <c r="F346" s="97"/>
      <c r="G346" s="66"/>
      <c r="H346" s="66" t="s">
        <v>10</v>
      </c>
      <c r="I346" s="66"/>
      <c r="J346" s="97"/>
      <c r="K346" s="97"/>
      <c r="L346" s="97"/>
      <c r="M346" s="70"/>
      <c r="N346" s="120"/>
      <c r="O346" s="64"/>
      <c r="P346" s="69"/>
      <c r="Q346" s="69"/>
      <c r="R346" s="69"/>
      <c r="S346" s="69"/>
      <c r="T346" s="69"/>
      <c r="U346" s="69"/>
      <c r="V346" s="64"/>
      <c r="W346" s="66"/>
    </row>
    <row r="347" spans="1:23" ht="15.75">
      <c r="A347" s="82" t="s">
        <v>82</v>
      </c>
      <c r="B347" s="83" t="s">
        <v>306</v>
      </c>
      <c r="C347" s="84" t="s">
        <v>13</v>
      </c>
      <c r="D347" s="84" t="s">
        <v>273</v>
      </c>
      <c r="E347" s="85"/>
      <c r="F347" s="85"/>
      <c r="G347" s="85"/>
      <c r="H347" s="85"/>
      <c r="I347" s="85"/>
      <c r="J347" s="85"/>
      <c r="K347" s="85"/>
      <c r="L347" s="85"/>
      <c r="M347" s="84"/>
      <c r="N347" s="84"/>
      <c r="O347" s="86"/>
      <c r="P347" s="86"/>
      <c r="Q347" s="86"/>
      <c r="R347" s="86"/>
      <c r="S347" s="86"/>
      <c r="T347" s="86"/>
      <c r="U347" s="86"/>
      <c r="V347" s="86"/>
      <c r="W347" s="109">
        <f>COUNTIF(W349:W415,"1")</f>
        <v>22</v>
      </c>
    </row>
    <row r="348" spans="1:23" ht="75.75">
      <c r="A348" s="52" t="s">
        <v>83</v>
      </c>
      <c r="B348" s="53" t="s">
        <v>16</v>
      </c>
      <c r="C348" s="54" t="s">
        <v>17</v>
      </c>
      <c r="D348" s="55" t="s">
        <v>18</v>
      </c>
      <c r="E348" s="55" t="s">
        <v>19</v>
      </c>
      <c r="F348" s="55" t="s">
        <v>20</v>
      </c>
      <c r="G348" s="55" t="s">
        <v>21</v>
      </c>
      <c r="H348" s="55" t="s">
        <v>22</v>
      </c>
      <c r="I348" s="55" t="s">
        <v>23</v>
      </c>
      <c r="J348" s="55" t="s">
        <v>24</v>
      </c>
      <c r="K348" s="56" t="s">
        <v>25</v>
      </c>
      <c r="L348" s="55" t="s">
        <v>26</v>
      </c>
      <c r="M348" s="55" t="s">
        <v>27</v>
      </c>
      <c r="N348" s="56" t="s">
        <v>21</v>
      </c>
      <c r="O348" s="57" t="s">
        <v>28</v>
      </c>
      <c r="P348" s="57" t="s">
        <v>29</v>
      </c>
      <c r="Q348" s="57" t="s">
        <v>30</v>
      </c>
      <c r="R348" s="57" t="s">
        <v>31</v>
      </c>
      <c r="S348" s="57" t="s">
        <v>32</v>
      </c>
      <c r="T348" s="57" t="s">
        <v>33</v>
      </c>
      <c r="U348" s="58" t="s">
        <v>34</v>
      </c>
      <c r="V348" s="118" t="s">
        <v>35</v>
      </c>
      <c r="W348" s="57" t="s">
        <v>36</v>
      </c>
    </row>
    <row r="349" spans="1:23">
      <c r="A349" s="88" t="s">
        <v>307</v>
      </c>
      <c r="B349" s="89" t="s">
        <v>93</v>
      </c>
      <c r="C349" s="90" t="s">
        <v>45</v>
      </c>
      <c r="D349" s="63">
        <v>66</v>
      </c>
      <c r="E349" s="63">
        <v>31</v>
      </c>
      <c r="F349" s="63"/>
      <c r="G349" s="63">
        <v>30</v>
      </c>
      <c r="H349" s="63">
        <v>31</v>
      </c>
      <c r="I349" s="63">
        <v>24</v>
      </c>
      <c r="J349" s="63">
        <v>31</v>
      </c>
      <c r="K349" s="63">
        <v>30</v>
      </c>
      <c r="L349" s="63"/>
      <c r="M349" s="63">
        <v>41</v>
      </c>
      <c r="N349" s="63">
        <v>40</v>
      </c>
      <c r="O349" s="64">
        <f t="shared" ref="O349:O412" si="71">SUM(D349:N349)</f>
        <v>324</v>
      </c>
      <c r="P349" s="65">
        <f t="shared" ref="P349:P412" si="72">COUNT(D349:N349)</f>
        <v>9</v>
      </c>
      <c r="Q349" s="64">
        <f t="shared" ref="Q349:Q412" si="73">IF(P349&lt;9,0,SMALL(D349:N349,1))</f>
        <v>24</v>
      </c>
      <c r="R349" s="64">
        <f t="shared" ref="R349:R412" si="74">IF(P349&lt;10,0,SMALL(D349:N349,2))</f>
        <v>0</v>
      </c>
      <c r="S349" s="64">
        <f t="shared" ref="S349:S412" si="75">IF(P349&lt;11,0,SMALL(D349:N349,3))</f>
        <v>0</v>
      </c>
      <c r="T349" s="64">
        <f t="shared" ref="T349:T412" si="76">IF(P349&lt;12,0,+SMALL(D349:N349,4))</f>
        <v>0</v>
      </c>
      <c r="U349" s="64">
        <f t="shared" ref="U349:U380" si="77">IF(EXCLUS=4,O349-Q349-R349-S349-T349,IF(EXCLUS=3,O349-Q349-R349-S349,IF(EXCLUS=2,O349-Q349-R349,IF(EXCLUS=1,O349-Q349))))</f>
        <v>300</v>
      </c>
      <c r="V349" s="64">
        <f>+IF(+COUNT(D349:N349)&gt;0,RANK(U349,$U$349:$U$415,0),"")</f>
        <v>1</v>
      </c>
      <c r="W349" s="66">
        <f t="shared" ref="W349:W380" si="78">IF(P349&gt;MAXCOMPET-1,1,"")</f>
        <v>1</v>
      </c>
    </row>
    <row r="350" spans="1:23">
      <c r="A350" s="100" t="s">
        <v>308</v>
      </c>
      <c r="B350" s="61" t="s">
        <v>91</v>
      </c>
      <c r="C350" s="62" t="s">
        <v>73</v>
      </c>
      <c r="D350" s="63">
        <v>32</v>
      </c>
      <c r="E350" s="63">
        <v>37</v>
      </c>
      <c r="F350" s="63">
        <v>27</v>
      </c>
      <c r="G350" s="63">
        <v>35</v>
      </c>
      <c r="H350" s="63">
        <v>32</v>
      </c>
      <c r="I350" s="63">
        <v>33</v>
      </c>
      <c r="J350" s="63">
        <v>35</v>
      </c>
      <c r="K350" s="63">
        <v>43</v>
      </c>
      <c r="L350" s="63">
        <v>27</v>
      </c>
      <c r="M350" s="63">
        <v>48</v>
      </c>
      <c r="N350" s="63">
        <v>27</v>
      </c>
      <c r="O350" s="64">
        <f t="shared" si="71"/>
        <v>376</v>
      </c>
      <c r="P350" s="65">
        <f t="shared" si="72"/>
        <v>11</v>
      </c>
      <c r="Q350" s="64">
        <f t="shared" si="73"/>
        <v>27</v>
      </c>
      <c r="R350" s="64">
        <f t="shared" si="74"/>
        <v>27</v>
      </c>
      <c r="S350" s="64">
        <f t="shared" si="75"/>
        <v>27</v>
      </c>
      <c r="T350" s="64">
        <f t="shared" si="76"/>
        <v>0</v>
      </c>
      <c r="U350" s="64">
        <f t="shared" si="77"/>
        <v>295</v>
      </c>
      <c r="V350" s="64">
        <f>+IF(+COUNT(D350:N350)&gt;0,RANK(U350,$U$349:$U$415,0),"")</f>
        <v>2</v>
      </c>
      <c r="W350" s="66">
        <f t="shared" si="78"/>
        <v>1</v>
      </c>
    </row>
    <row r="351" spans="1:23">
      <c r="A351" s="100" t="s">
        <v>309</v>
      </c>
      <c r="B351" s="61" t="s">
        <v>131</v>
      </c>
      <c r="C351" s="62" t="s">
        <v>114</v>
      </c>
      <c r="D351" s="63">
        <v>35</v>
      </c>
      <c r="E351" s="63">
        <v>36</v>
      </c>
      <c r="F351" s="63">
        <v>30</v>
      </c>
      <c r="G351" s="63">
        <v>25</v>
      </c>
      <c r="H351" s="63">
        <v>41</v>
      </c>
      <c r="I351" s="63">
        <v>36</v>
      </c>
      <c r="J351" s="63">
        <v>31</v>
      </c>
      <c r="K351" s="63">
        <v>38</v>
      </c>
      <c r="L351" s="63">
        <v>34</v>
      </c>
      <c r="M351" s="63">
        <v>34</v>
      </c>
      <c r="N351" s="63">
        <v>15</v>
      </c>
      <c r="O351" s="64">
        <f t="shared" si="71"/>
        <v>355</v>
      </c>
      <c r="P351" s="65">
        <f t="shared" si="72"/>
        <v>11</v>
      </c>
      <c r="Q351" s="64">
        <f t="shared" si="73"/>
        <v>15</v>
      </c>
      <c r="R351" s="64">
        <f t="shared" si="74"/>
        <v>25</v>
      </c>
      <c r="S351" s="64">
        <f t="shared" si="75"/>
        <v>30</v>
      </c>
      <c r="T351" s="64">
        <f t="shared" si="76"/>
        <v>0</v>
      </c>
      <c r="U351" s="64">
        <f t="shared" si="77"/>
        <v>285</v>
      </c>
      <c r="V351" s="64">
        <f>+IF(+COUNT(D351:N351)&gt;0,RANK(U351,$U$349:$U$415,0),"")</f>
        <v>3</v>
      </c>
      <c r="W351" s="66">
        <f t="shared" si="78"/>
        <v>1</v>
      </c>
    </row>
    <row r="352" spans="1:23">
      <c r="A352" s="60" t="s">
        <v>310</v>
      </c>
      <c r="B352" s="67" t="s">
        <v>113</v>
      </c>
      <c r="C352" s="62" t="s">
        <v>62</v>
      </c>
      <c r="D352" s="63">
        <v>32</v>
      </c>
      <c r="E352" s="63">
        <v>31</v>
      </c>
      <c r="F352" s="63">
        <v>30</v>
      </c>
      <c r="G352" s="63">
        <v>37</v>
      </c>
      <c r="H352" s="63">
        <v>38</v>
      </c>
      <c r="I352" s="63">
        <v>39</v>
      </c>
      <c r="J352" s="63">
        <v>29</v>
      </c>
      <c r="K352" s="63"/>
      <c r="L352" s="63">
        <v>32</v>
      </c>
      <c r="M352" s="63">
        <v>32</v>
      </c>
      <c r="N352" s="63">
        <v>38</v>
      </c>
      <c r="O352" s="64">
        <f t="shared" si="71"/>
        <v>338</v>
      </c>
      <c r="P352" s="65">
        <f t="shared" si="72"/>
        <v>10</v>
      </c>
      <c r="Q352" s="64">
        <f t="shared" si="73"/>
        <v>29</v>
      </c>
      <c r="R352" s="64">
        <f t="shared" si="74"/>
        <v>30</v>
      </c>
      <c r="S352" s="64">
        <f t="shared" si="75"/>
        <v>0</v>
      </c>
      <c r="T352" s="64">
        <f t="shared" si="76"/>
        <v>0</v>
      </c>
      <c r="U352" s="64">
        <f t="shared" si="77"/>
        <v>279</v>
      </c>
      <c r="V352" s="64">
        <f>+IF(+COUNT(D352:N352)&gt;0,RANK(U352,$U$349:$U$415,0),"")</f>
        <v>4</v>
      </c>
      <c r="W352" s="66">
        <f t="shared" si="78"/>
        <v>1</v>
      </c>
    </row>
    <row r="353" spans="1:23">
      <c r="A353" s="100" t="s">
        <v>311</v>
      </c>
      <c r="B353" s="61" t="s">
        <v>87</v>
      </c>
      <c r="C353" s="62" t="s">
        <v>56</v>
      </c>
      <c r="D353" s="63">
        <v>34</v>
      </c>
      <c r="E353" s="63">
        <v>39</v>
      </c>
      <c r="F353" s="63">
        <v>27</v>
      </c>
      <c r="G353" s="63"/>
      <c r="H353" s="63">
        <v>34</v>
      </c>
      <c r="I353" s="63">
        <v>28</v>
      </c>
      <c r="J353" s="63">
        <v>39</v>
      </c>
      <c r="K353" s="63">
        <v>37</v>
      </c>
      <c r="L353" s="63">
        <v>31</v>
      </c>
      <c r="M353" s="63"/>
      <c r="N353" s="63">
        <v>34</v>
      </c>
      <c r="O353" s="64">
        <f t="shared" si="71"/>
        <v>303</v>
      </c>
      <c r="P353" s="65">
        <f t="shared" si="72"/>
        <v>9</v>
      </c>
      <c r="Q353" s="64">
        <f t="shared" si="73"/>
        <v>27</v>
      </c>
      <c r="R353" s="64">
        <f t="shared" si="74"/>
        <v>0</v>
      </c>
      <c r="S353" s="64">
        <f t="shared" si="75"/>
        <v>0</v>
      </c>
      <c r="T353" s="64">
        <f t="shared" si="76"/>
        <v>0</v>
      </c>
      <c r="U353" s="64">
        <f t="shared" si="77"/>
        <v>276</v>
      </c>
      <c r="V353" s="64">
        <f>+IF(+COUNT(D353:N353)&gt;0,RANK(U353,$U$349:$U$415,0),"")</f>
        <v>5</v>
      </c>
      <c r="W353" s="66">
        <f t="shared" si="78"/>
        <v>1</v>
      </c>
    </row>
    <row r="354" spans="1:23">
      <c r="A354" s="100" t="s">
        <v>312</v>
      </c>
      <c r="B354" s="61" t="s">
        <v>208</v>
      </c>
      <c r="C354" s="62" t="s">
        <v>68</v>
      </c>
      <c r="D354" s="63">
        <v>32</v>
      </c>
      <c r="E354" s="63">
        <v>32</v>
      </c>
      <c r="F354" s="63">
        <v>29</v>
      </c>
      <c r="G354" s="63">
        <v>35</v>
      </c>
      <c r="H354" s="63">
        <v>35</v>
      </c>
      <c r="I354" s="63">
        <v>32</v>
      </c>
      <c r="J354" s="63">
        <v>17</v>
      </c>
      <c r="K354" s="63">
        <v>19</v>
      </c>
      <c r="L354" s="63"/>
      <c r="M354" s="63">
        <v>30</v>
      </c>
      <c r="N354" s="63">
        <v>39</v>
      </c>
      <c r="O354" s="64">
        <f t="shared" si="71"/>
        <v>300</v>
      </c>
      <c r="P354" s="65">
        <f t="shared" si="72"/>
        <v>10</v>
      </c>
      <c r="Q354" s="64">
        <f t="shared" si="73"/>
        <v>17</v>
      </c>
      <c r="R354" s="64">
        <f t="shared" si="74"/>
        <v>19</v>
      </c>
      <c r="S354" s="64">
        <f t="shared" si="75"/>
        <v>0</v>
      </c>
      <c r="T354" s="64">
        <f t="shared" si="76"/>
        <v>0</v>
      </c>
      <c r="U354" s="64">
        <f t="shared" si="77"/>
        <v>264</v>
      </c>
      <c r="V354" s="64">
        <f>+IF(+COUNT(D354:N354)&gt;0,RANK(U354,$U$349:$U$415,0),"")</f>
        <v>6</v>
      </c>
      <c r="W354" s="66">
        <f t="shared" si="78"/>
        <v>1</v>
      </c>
    </row>
    <row r="355" spans="1:23">
      <c r="A355" s="60" t="s">
        <v>313</v>
      </c>
      <c r="B355" s="67" t="s">
        <v>147</v>
      </c>
      <c r="C355" s="62" t="s">
        <v>73</v>
      </c>
      <c r="D355" s="63"/>
      <c r="E355" s="63">
        <v>27</v>
      </c>
      <c r="F355" s="63">
        <v>30</v>
      </c>
      <c r="G355" s="63">
        <v>27</v>
      </c>
      <c r="H355" s="63">
        <v>29</v>
      </c>
      <c r="I355" s="63">
        <v>36</v>
      </c>
      <c r="J355" s="63">
        <v>34</v>
      </c>
      <c r="K355" s="63"/>
      <c r="L355" s="63">
        <v>30</v>
      </c>
      <c r="M355" s="63">
        <v>38</v>
      </c>
      <c r="N355" s="63">
        <v>39</v>
      </c>
      <c r="O355" s="64">
        <f t="shared" si="71"/>
        <v>290</v>
      </c>
      <c r="P355" s="65">
        <f t="shared" si="72"/>
        <v>9</v>
      </c>
      <c r="Q355" s="64">
        <f t="shared" si="73"/>
        <v>27</v>
      </c>
      <c r="R355" s="64">
        <f t="shared" si="74"/>
        <v>0</v>
      </c>
      <c r="S355" s="64">
        <f t="shared" si="75"/>
        <v>0</v>
      </c>
      <c r="T355" s="64">
        <f t="shared" si="76"/>
        <v>0</v>
      </c>
      <c r="U355" s="64">
        <f t="shared" si="77"/>
        <v>263</v>
      </c>
      <c r="V355" s="64">
        <f>+IF(+COUNT(D355:N355)&gt;0,RANK(U355,$U$349:$U$415,0),"")</f>
        <v>7</v>
      </c>
      <c r="W355" s="66">
        <f t="shared" si="78"/>
        <v>1</v>
      </c>
    </row>
    <row r="356" spans="1:23">
      <c r="A356" s="100" t="s">
        <v>314</v>
      </c>
      <c r="B356" s="61" t="s">
        <v>189</v>
      </c>
      <c r="C356" s="62" t="s">
        <v>73</v>
      </c>
      <c r="D356" s="63">
        <v>32</v>
      </c>
      <c r="E356" s="63">
        <v>30</v>
      </c>
      <c r="F356" s="63">
        <v>32</v>
      </c>
      <c r="G356" s="63">
        <v>33</v>
      </c>
      <c r="H356" s="63">
        <v>30</v>
      </c>
      <c r="I356" s="63">
        <v>35</v>
      </c>
      <c r="J356" s="63">
        <v>37</v>
      </c>
      <c r="K356" s="63">
        <v>32</v>
      </c>
      <c r="L356" s="63">
        <v>30</v>
      </c>
      <c r="M356" s="63">
        <v>29</v>
      </c>
      <c r="N356" s="63">
        <v>31</v>
      </c>
      <c r="O356" s="64">
        <f t="shared" si="71"/>
        <v>351</v>
      </c>
      <c r="P356" s="65">
        <f t="shared" si="72"/>
        <v>11</v>
      </c>
      <c r="Q356" s="64">
        <f t="shared" si="73"/>
        <v>29</v>
      </c>
      <c r="R356" s="64">
        <f t="shared" si="74"/>
        <v>30</v>
      </c>
      <c r="S356" s="64">
        <f t="shared" si="75"/>
        <v>30</v>
      </c>
      <c r="T356" s="64">
        <f t="shared" si="76"/>
        <v>0</v>
      </c>
      <c r="U356" s="64">
        <f t="shared" si="77"/>
        <v>262</v>
      </c>
      <c r="V356" s="64">
        <f>+IF(+COUNT(D356:N356)&gt;0,RANK(U356,$U$349:$U$415,0),"")</f>
        <v>8</v>
      </c>
      <c r="W356" s="66">
        <f t="shared" si="78"/>
        <v>1</v>
      </c>
    </row>
    <row r="357" spans="1:23">
      <c r="A357" s="100" t="s">
        <v>315</v>
      </c>
      <c r="B357" s="61" t="s">
        <v>244</v>
      </c>
      <c r="C357" s="62" t="s">
        <v>73</v>
      </c>
      <c r="D357" s="63">
        <v>25</v>
      </c>
      <c r="E357" s="63">
        <v>32</v>
      </c>
      <c r="F357" s="63"/>
      <c r="G357" s="63">
        <v>37</v>
      </c>
      <c r="H357" s="63">
        <v>38</v>
      </c>
      <c r="I357" s="63">
        <v>22</v>
      </c>
      <c r="J357" s="63">
        <v>34</v>
      </c>
      <c r="K357" s="63">
        <v>33</v>
      </c>
      <c r="L357" s="63">
        <v>34</v>
      </c>
      <c r="M357" s="63"/>
      <c r="N357" s="63">
        <v>29</v>
      </c>
      <c r="O357" s="64">
        <f t="shared" si="71"/>
        <v>284</v>
      </c>
      <c r="P357" s="65">
        <f t="shared" si="72"/>
        <v>9</v>
      </c>
      <c r="Q357" s="64">
        <f t="shared" si="73"/>
        <v>22</v>
      </c>
      <c r="R357" s="64">
        <f t="shared" si="74"/>
        <v>0</v>
      </c>
      <c r="S357" s="64">
        <f t="shared" si="75"/>
        <v>0</v>
      </c>
      <c r="T357" s="64">
        <f t="shared" si="76"/>
        <v>0</v>
      </c>
      <c r="U357" s="64">
        <f t="shared" si="77"/>
        <v>262</v>
      </c>
      <c r="V357" s="64">
        <f>+IF(+COUNT(D357:N357)&gt;0,RANK(U357,$U$349:$U$415,0),"")</f>
        <v>8</v>
      </c>
      <c r="W357" s="66">
        <f t="shared" si="78"/>
        <v>1</v>
      </c>
    </row>
    <row r="358" spans="1:23">
      <c r="A358" s="100" t="s">
        <v>316</v>
      </c>
      <c r="B358" s="61" t="s">
        <v>317</v>
      </c>
      <c r="C358" s="62" t="s">
        <v>45</v>
      </c>
      <c r="D358" s="63"/>
      <c r="E358" s="63">
        <v>41</v>
      </c>
      <c r="F358" s="63">
        <v>35</v>
      </c>
      <c r="G358" s="63">
        <v>35</v>
      </c>
      <c r="H358" s="63">
        <v>31</v>
      </c>
      <c r="I358" s="63"/>
      <c r="J358" s="63">
        <v>32</v>
      </c>
      <c r="K358" s="63">
        <v>30</v>
      </c>
      <c r="L358" s="63">
        <v>24</v>
      </c>
      <c r="M358" s="63"/>
      <c r="N358" s="63">
        <v>31</v>
      </c>
      <c r="O358" s="64">
        <f t="shared" si="71"/>
        <v>259</v>
      </c>
      <c r="P358" s="65">
        <f t="shared" si="72"/>
        <v>8</v>
      </c>
      <c r="Q358" s="64">
        <f t="shared" si="73"/>
        <v>0</v>
      </c>
      <c r="R358" s="64">
        <f t="shared" si="74"/>
        <v>0</v>
      </c>
      <c r="S358" s="64">
        <f t="shared" si="75"/>
        <v>0</v>
      </c>
      <c r="T358" s="64">
        <f t="shared" si="76"/>
        <v>0</v>
      </c>
      <c r="U358" s="64">
        <f t="shared" si="77"/>
        <v>259</v>
      </c>
      <c r="V358" s="64">
        <f>+IF(+COUNT(D358:N358)&gt;0,RANK(U358,$U$349:$U$415,0),"")</f>
        <v>10</v>
      </c>
      <c r="W358" s="66">
        <f t="shared" si="78"/>
        <v>1</v>
      </c>
    </row>
    <row r="359" spans="1:23">
      <c r="A359" s="61" t="s">
        <v>318</v>
      </c>
      <c r="B359" s="61" t="s">
        <v>319</v>
      </c>
      <c r="C359" s="62" t="s">
        <v>73</v>
      </c>
      <c r="D359" s="63">
        <v>36</v>
      </c>
      <c r="E359" s="63">
        <v>29</v>
      </c>
      <c r="F359" s="63">
        <v>30</v>
      </c>
      <c r="G359" s="63">
        <v>26</v>
      </c>
      <c r="H359" s="63">
        <v>33</v>
      </c>
      <c r="I359" s="63">
        <v>24</v>
      </c>
      <c r="J359" s="63">
        <v>33</v>
      </c>
      <c r="K359" s="63">
        <v>33</v>
      </c>
      <c r="L359" s="63">
        <v>31</v>
      </c>
      <c r="M359" s="63">
        <v>33</v>
      </c>
      <c r="N359" s="63">
        <v>29</v>
      </c>
      <c r="O359" s="64">
        <f t="shared" si="71"/>
        <v>337</v>
      </c>
      <c r="P359" s="65">
        <f t="shared" si="72"/>
        <v>11</v>
      </c>
      <c r="Q359" s="64">
        <f t="shared" si="73"/>
        <v>24</v>
      </c>
      <c r="R359" s="64">
        <f t="shared" si="74"/>
        <v>26</v>
      </c>
      <c r="S359" s="64">
        <f t="shared" si="75"/>
        <v>29</v>
      </c>
      <c r="T359" s="64">
        <f t="shared" si="76"/>
        <v>0</v>
      </c>
      <c r="U359" s="64">
        <f t="shared" si="77"/>
        <v>258</v>
      </c>
      <c r="V359" s="64">
        <f>+IF(+COUNT(D359:N359)&gt;0,RANK(U359,$U$349:$U$415,0),"")</f>
        <v>11</v>
      </c>
      <c r="W359" s="66">
        <f t="shared" si="78"/>
        <v>1</v>
      </c>
    </row>
    <row r="360" spans="1:23">
      <c r="A360" s="100" t="s">
        <v>320</v>
      </c>
      <c r="B360" s="61" t="s">
        <v>219</v>
      </c>
      <c r="C360" s="62" t="s">
        <v>170</v>
      </c>
      <c r="D360" s="63">
        <v>32</v>
      </c>
      <c r="E360" s="63">
        <v>29</v>
      </c>
      <c r="F360" s="63">
        <v>33</v>
      </c>
      <c r="G360" s="63">
        <v>26</v>
      </c>
      <c r="H360" s="63">
        <v>22</v>
      </c>
      <c r="I360" s="63">
        <v>30</v>
      </c>
      <c r="J360" s="63">
        <v>38</v>
      </c>
      <c r="K360" s="63">
        <v>26</v>
      </c>
      <c r="L360" s="63">
        <v>35</v>
      </c>
      <c r="M360" s="63">
        <v>32</v>
      </c>
      <c r="N360" s="63">
        <v>23</v>
      </c>
      <c r="O360" s="64">
        <f t="shared" si="71"/>
        <v>326</v>
      </c>
      <c r="P360" s="65">
        <f t="shared" si="72"/>
        <v>11</v>
      </c>
      <c r="Q360" s="64">
        <f t="shared" si="73"/>
        <v>22</v>
      </c>
      <c r="R360" s="64">
        <f t="shared" si="74"/>
        <v>23</v>
      </c>
      <c r="S360" s="64">
        <f t="shared" si="75"/>
        <v>26</v>
      </c>
      <c r="T360" s="64">
        <f t="shared" si="76"/>
        <v>0</v>
      </c>
      <c r="U360" s="64">
        <f t="shared" si="77"/>
        <v>255</v>
      </c>
      <c r="V360" s="64">
        <f>+IF(+COUNT(D360:N360)&gt;0,RANK(U360,$U$349:$U$415,0),"")</f>
        <v>12</v>
      </c>
      <c r="W360" s="66">
        <f t="shared" si="78"/>
        <v>1</v>
      </c>
    </row>
    <row r="361" spans="1:23">
      <c r="A361" s="100" t="s">
        <v>321</v>
      </c>
      <c r="B361" s="61" t="s">
        <v>166</v>
      </c>
      <c r="C361" s="62" t="s">
        <v>62</v>
      </c>
      <c r="D361" s="63">
        <v>23</v>
      </c>
      <c r="E361" s="63">
        <v>29</v>
      </c>
      <c r="F361" s="63">
        <v>29</v>
      </c>
      <c r="G361" s="63">
        <v>43</v>
      </c>
      <c r="H361" s="63">
        <v>35</v>
      </c>
      <c r="I361" s="63">
        <v>45</v>
      </c>
      <c r="J361" s="63">
        <v>25</v>
      </c>
      <c r="K361" s="63"/>
      <c r="L361" s="63">
        <v>25</v>
      </c>
      <c r="M361" s="63"/>
      <c r="N361" s="63">
        <v>22</v>
      </c>
      <c r="O361" s="64">
        <f t="shared" si="71"/>
        <v>276</v>
      </c>
      <c r="P361" s="65">
        <f t="shared" si="72"/>
        <v>9</v>
      </c>
      <c r="Q361" s="64">
        <f t="shared" si="73"/>
        <v>22</v>
      </c>
      <c r="R361" s="64">
        <f t="shared" si="74"/>
        <v>0</v>
      </c>
      <c r="S361" s="64">
        <f t="shared" si="75"/>
        <v>0</v>
      </c>
      <c r="T361" s="64">
        <f t="shared" si="76"/>
        <v>0</v>
      </c>
      <c r="U361" s="64">
        <f t="shared" si="77"/>
        <v>254</v>
      </c>
      <c r="V361" s="64">
        <f>+IF(+COUNT(D361:N361)&gt;0,RANK(U361,$U$349:$U$415,0),"")</f>
        <v>13</v>
      </c>
      <c r="W361" s="66">
        <f t="shared" si="78"/>
        <v>1</v>
      </c>
    </row>
    <row r="362" spans="1:23">
      <c r="A362" s="100" t="s">
        <v>322</v>
      </c>
      <c r="B362" s="61" t="s">
        <v>212</v>
      </c>
      <c r="C362" s="62" t="s">
        <v>107</v>
      </c>
      <c r="D362" s="63">
        <v>43</v>
      </c>
      <c r="E362" s="63">
        <v>27</v>
      </c>
      <c r="F362" s="63">
        <v>21</v>
      </c>
      <c r="G362" s="63">
        <v>36</v>
      </c>
      <c r="H362" s="63"/>
      <c r="I362" s="63">
        <v>36</v>
      </c>
      <c r="J362" s="63">
        <v>33</v>
      </c>
      <c r="K362" s="63"/>
      <c r="L362" s="63">
        <v>26</v>
      </c>
      <c r="M362" s="63"/>
      <c r="N362" s="63">
        <v>32</v>
      </c>
      <c r="O362" s="64">
        <f t="shared" si="71"/>
        <v>254</v>
      </c>
      <c r="P362" s="65">
        <f t="shared" si="72"/>
        <v>8</v>
      </c>
      <c r="Q362" s="64">
        <f t="shared" si="73"/>
        <v>0</v>
      </c>
      <c r="R362" s="64">
        <f t="shared" si="74"/>
        <v>0</v>
      </c>
      <c r="S362" s="64">
        <f t="shared" si="75"/>
        <v>0</v>
      </c>
      <c r="T362" s="64">
        <f t="shared" si="76"/>
        <v>0</v>
      </c>
      <c r="U362" s="64">
        <f t="shared" si="77"/>
        <v>254</v>
      </c>
      <c r="V362" s="64">
        <f>+IF(+COUNT(D362:N362)&gt;0,RANK(U362,$U$349:$U$415,0),"")</f>
        <v>13</v>
      </c>
      <c r="W362" s="66">
        <f t="shared" si="78"/>
        <v>1</v>
      </c>
    </row>
    <row r="363" spans="1:23">
      <c r="A363" s="100" t="s">
        <v>323</v>
      </c>
      <c r="B363" s="61" t="s">
        <v>324</v>
      </c>
      <c r="C363" s="62" t="s">
        <v>56</v>
      </c>
      <c r="D363" s="63">
        <v>29</v>
      </c>
      <c r="E363" s="63">
        <v>38</v>
      </c>
      <c r="F363" s="63">
        <v>28</v>
      </c>
      <c r="G363" s="63">
        <v>31</v>
      </c>
      <c r="H363" s="63">
        <v>23</v>
      </c>
      <c r="I363" s="63">
        <v>26</v>
      </c>
      <c r="J363" s="63">
        <v>28</v>
      </c>
      <c r="K363" s="63">
        <v>34</v>
      </c>
      <c r="L363" s="63"/>
      <c r="M363" s="63">
        <v>31</v>
      </c>
      <c r="N363" s="63">
        <v>35</v>
      </c>
      <c r="O363" s="64">
        <f t="shared" si="71"/>
        <v>303</v>
      </c>
      <c r="P363" s="65">
        <f t="shared" si="72"/>
        <v>10</v>
      </c>
      <c r="Q363" s="64">
        <f t="shared" si="73"/>
        <v>23</v>
      </c>
      <c r="R363" s="64">
        <f t="shared" si="74"/>
        <v>26</v>
      </c>
      <c r="S363" s="64">
        <f t="shared" si="75"/>
        <v>0</v>
      </c>
      <c r="T363" s="64">
        <f t="shared" si="76"/>
        <v>0</v>
      </c>
      <c r="U363" s="64">
        <f t="shared" si="77"/>
        <v>254</v>
      </c>
      <c r="V363" s="64">
        <f>+IF(+COUNT(D363:N363)&gt;0,RANK(U363,$U$349:$U$415,0),"")</f>
        <v>13</v>
      </c>
      <c r="W363" s="66">
        <f t="shared" si="78"/>
        <v>1</v>
      </c>
    </row>
    <row r="364" spans="1:23">
      <c r="A364" s="100" t="s">
        <v>325</v>
      </c>
      <c r="B364" s="61" t="s">
        <v>109</v>
      </c>
      <c r="C364" s="62" t="s">
        <v>291</v>
      </c>
      <c r="D364" s="63">
        <v>36</v>
      </c>
      <c r="E364" s="63">
        <v>32</v>
      </c>
      <c r="F364" s="63">
        <v>16</v>
      </c>
      <c r="G364" s="63">
        <v>34</v>
      </c>
      <c r="H364" s="63">
        <v>28</v>
      </c>
      <c r="I364" s="63"/>
      <c r="J364" s="63">
        <v>34</v>
      </c>
      <c r="K364" s="63">
        <v>30</v>
      </c>
      <c r="L364" s="63">
        <v>33</v>
      </c>
      <c r="M364" s="63"/>
      <c r="N364" s="63"/>
      <c r="O364" s="64">
        <f t="shared" si="71"/>
        <v>243</v>
      </c>
      <c r="P364" s="65">
        <f t="shared" si="72"/>
        <v>8</v>
      </c>
      <c r="Q364" s="64">
        <f t="shared" si="73"/>
        <v>0</v>
      </c>
      <c r="R364" s="64">
        <f t="shared" si="74"/>
        <v>0</v>
      </c>
      <c r="S364" s="64">
        <f t="shared" si="75"/>
        <v>0</v>
      </c>
      <c r="T364" s="64">
        <f t="shared" si="76"/>
        <v>0</v>
      </c>
      <c r="U364" s="64">
        <f t="shared" si="77"/>
        <v>243</v>
      </c>
      <c r="V364" s="64">
        <f>+IF(+COUNT(D364:N364)&gt;0,RANK(U364,$U$349:$U$415,0),"")</f>
        <v>16</v>
      </c>
      <c r="W364" s="66">
        <f t="shared" si="78"/>
        <v>1</v>
      </c>
    </row>
    <row r="365" spans="1:23">
      <c r="A365" s="100" t="s">
        <v>326</v>
      </c>
      <c r="B365" s="61" t="s">
        <v>253</v>
      </c>
      <c r="C365" s="62" t="s">
        <v>73</v>
      </c>
      <c r="D365" s="63">
        <v>35</v>
      </c>
      <c r="E365" s="63">
        <v>27</v>
      </c>
      <c r="F365" s="63">
        <v>30</v>
      </c>
      <c r="G365" s="63">
        <v>25</v>
      </c>
      <c r="H365" s="63">
        <v>32</v>
      </c>
      <c r="I365" s="63">
        <v>29</v>
      </c>
      <c r="J365" s="63">
        <v>31</v>
      </c>
      <c r="K365" s="63">
        <v>30</v>
      </c>
      <c r="L365" s="63">
        <v>27</v>
      </c>
      <c r="M365" s="63">
        <v>28</v>
      </c>
      <c r="N365" s="63"/>
      <c r="O365" s="64">
        <f t="shared" si="71"/>
        <v>294</v>
      </c>
      <c r="P365" s="65">
        <f t="shared" si="72"/>
        <v>10</v>
      </c>
      <c r="Q365" s="64">
        <f t="shared" si="73"/>
        <v>25</v>
      </c>
      <c r="R365" s="64">
        <f t="shared" si="74"/>
        <v>27</v>
      </c>
      <c r="S365" s="64">
        <f t="shared" si="75"/>
        <v>0</v>
      </c>
      <c r="T365" s="64">
        <f t="shared" si="76"/>
        <v>0</v>
      </c>
      <c r="U365" s="64">
        <f t="shared" si="77"/>
        <v>242</v>
      </c>
      <c r="V365" s="64">
        <f>+IF(+COUNT(D365:N365)&gt;0,RANK(U365,$U$349:$U$415,0),"")</f>
        <v>17</v>
      </c>
      <c r="W365" s="66">
        <f t="shared" si="78"/>
        <v>1</v>
      </c>
    </row>
    <row r="366" spans="1:23">
      <c r="A366" s="100" t="s">
        <v>327</v>
      </c>
      <c r="B366" s="61" t="s">
        <v>201</v>
      </c>
      <c r="C366" s="62" t="s">
        <v>39</v>
      </c>
      <c r="D366" s="63">
        <v>31</v>
      </c>
      <c r="E366" s="63">
        <v>19</v>
      </c>
      <c r="F366" s="63">
        <v>15</v>
      </c>
      <c r="G366" s="63">
        <v>44</v>
      </c>
      <c r="H366" s="63">
        <v>31</v>
      </c>
      <c r="I366" s="63">
        <v>24</v>
      </c>
      <c r="J366" s="63">
        <v>33</v>
      </c>
      <c r="K366" s="63">
        <v>25</v>
      </c>
      <c r="L366" s="63">
        <v>24</v>
      </c>
      <c r="M366" s="63">
        <v>17</v>
      </c>
      <c r="N366" s="63">
        <v>29</v>
      </c>
      <c r="O366" s="64">
        <f t="shared" si="71"/>
        <v>292</v>
      </c>
      <c r="P366" s="65">
        <f t="shared" si="72"/>
        <v>11</v>
      </c>
      <c r="Q366" s="64">
        <f t="shared" si="73"/>
        <v>15</v>
      </c>
      <c r="R366" s="64">
        <f t="shared" si="74"/>
        <v>17</v>
      </c>
      <c r="S366" s="64">
        <f t="shared" si="75"/>
        <v>19</v>
      </c>
      <c r="T366" s="64">
        <f t="shared" si="76"/>
        <v>0</v>
      </c>
      <c r="U366" s="64">
        <f t="shared" si="77"/>
        <v>241</v>
      </c>
      <c r="V366" s="64">
        <f>+IF(+COUNT(D366:N366)&gt;0,RANK(U366,$U$349:$U$415,0),"")</f>
        <v>18</v>
      </c>
      <c r="W366" s="66">
        <f t="shared" si="78"/>
        <v>1</v>
      </c>
    </row>
    <row r="367" spans="1:23">
      <c r="A367" s="100" t="s">
        <v>328</v>
      </c>
      <c r="B367" s="61" t="s">
        <v>166</v>
      </c>
      <c r="C367" s="62" t="s">
        <v>68</v>
      </c>
      <c r="D367" s="63">
        <v>22</v>
      </c>
      <c r="E367" s="63">
        <v>37</v>
      </c>
      <c r="F367" s="63">
        <v>27</v>
      </c>
      <c r="G367" s="63">
        <v>30</v>
      </c>
      <c r="H367" s="63">
        <v>33</v>
      </c>
      <c r="I367" s="63">
        <v>33</v>
      </c>
      <c r="J367" s="63">
        <v>21</v>
      </c>
      <c r="K367" s="63">
        <v>30</v>
      </c>
      <c r="L367" s="63"/>
      <c r="M367" s="63"/>
      <c r="N367" s="63">
        <v>26</v>
      </c>
      <c r="O367" s="64">
        <f t="shared" si="71"/>
        <v>259</v>
      </c>
      <c r="P367" s="65">
        <f t="shared" si="72"/>
        <v>9</v>
      </c>
      <c r="Q367" s="64">
        <f t="shared" si="73"/>
        <v>21</v>
      </c>
      <c r="R367" s="64">
        <f t="shared" si="74"/>
        <v>0</v>
      </c>
      <c r="S367" s="64">
        <f t="shared" si="75"/>
        <v>0</v>
      </c>
      <c r="T367" s="64">
        <f t="shared" si="76"/>
        <v>0</v>
      </c>
      <c r="U367" s="64">
        <f t="shared" si="77"/>
        <v>238</v>
      </c>
      <c r="V367" s="64">
        <f>+IF(+COUNT(D367:N367)&gt;0,RANK(U367,$U$349:$U$415,0),"")</f>
        <v>19</v>
      </c>
      <c r="W367" s="66">
        <f t="shared" si="78"/>
        <v>1</v>
      </c>
    </row>
    <row r="368" spans="1:23">
      <c r="A368" s="100" t="s">
        <v>329</v>
      </c>
      <c r="B368" s="61" t="s">
        <v>330</v>
      </c>
      <c r="C368" s="62" t="s">
        <v>177</v>
      </c>
      <c r="D368" s="63"/>
      <c r="E368" s="63">
        <v>34</v>
      </c>
      <c r="F368" s="63">
        <v>33</v>
      </c>
      <c r="G368" s="63">
        <v>36</v>
      </c>
      <c r="H368" s="63">
        <v>32</v>
      </c>
      <c r="I368" s="63"/>
      <c r="J368" s="63"/>
      <c r="K368" s="63">
        <v>34</v>
      </c>
      <c r="L368" s="63">
        <v>32</v>
      </c>
      <c r="M368" s="63"/>
      <c r="N368" s="63">
        <v>32</v>
      </c>
      <c r="O368" s="64">
        <f t="shared" si="71"/>
        <v>233</v>
      </c>
      <c r="P368" s="65">
        <f t="shared" si="72"/>
        <v>7</v>
      </c>
      <c r="Q368" s="64">
        <f t="shared" si="73"/>
        <v>0</v>
      </c>
      <c r="R368" s="64">
        <f t="shared" si="74"/>
        <v>0</v>
      </c>
      <c r="S368" s="64">
        <f t="shared" si="75"/>
        <v>0</v>
      </c>
      <c r="T368" s="64">
        <f t="shared" si="76"/>
        <v>0</v>
      </c>
      <c r="U368" s="64">
        <f t="shared" si="77"/>
        <v>233</v>
      </c>
      <c r="V368" s="64">
        <f>+IF(+COUNT(D368:N368)&gt;0,RANK(U368,$U$349:$U$415,0),"")</f>
        <v>20</v>
      </c>
      <c r="W368" s="66" t="str">
        <f t="shared" si="78"/>
        <v/>
      </c>
    </row>
    <row r="369" spans="1:23">
      <c r="A369" s="100" t="s">
        <v>74</v>
      </c>
      <c r="B369" s="61" t="s">
        <v>93</v>
      </c>
      <c r="C369" s="62" t="s">
        <v>76</v>
      </c>
      <c r="D369" s="63">
        <v>38</v>
      </c>
      <c r="E369" s="63">
        <v>27</v>
      </c>
      <c r="F369" s="63">
        <v>20</v>
      </c>
      <c r="G369" s="63">
        <v>30</v>
      </c>
      <c r="H369" s="63">
        <v>24</v>
      </c>
      <c r="I369" s="63">
        <v>27</v>
      </c>
      <c r="J369" s="63">
        <v>31</v>
      </c>
      <c r="K369" s="63">
        <v>27</v>
      </c>
      <c r="L369" s="63">
        <v>29</v>
      </c>
      <c r="M369" s="63"/>
      <c r="N369" s="63">
        <v>23</v>
      </c>
      <c r="O369" s="64">
        <f t="shared" si="71"/>
        <v>276</v>
      </c>
      <c r="P369" s="65">
        <f t="shared" si="72"/>
        <v>10</v>
      </c>
      <c r="Q369" s="64">
        <f t="shared" si="73"/>
        <v>20</v>
      </c>
      <c r="R369" s="64">
        <f t="shared" si="74"/>
        <v>23</v>
      </c>
      <c r="S369" s="64">
        <f t="shared" si="75"/>
        <v>0</v>
      </c>
      <c r="T369" s="64">
        <f t="shared" si="76"/>
        <v>0</v>
      </c>
      <c r="U369" s="64">
        <f t="shared" si="77"/>
        <v>233</v>
      </c>
      <c r="V369" s="64">
        <f>+IF(+COUNT(D369:N369)&gt;0,RANK(U369,$U$349:$U$415,0),"")</f>
        <v>20</v>
      </c>
      <c r="W369" s="66">
        <f t="shared" si="78"/>
        <v>1</v>
      </c>
    </row>
    <row r="370" spans="1:23">
      <c r="A370" s="100" t="s">
        <v>331</v>
      </c>
      <c r="B370" s="61" t="s">
        <v>253</v>
      </c>
      <c r="C370" s="62" t="s">
        <v>73</v>
      </c>
      <c r="D370" s="63">
        <v>37</v>
      </c>
      <c r="E370" s="63">
        <v>25</v>
      </c>
      <c r="F370" s="63"/>
      <c r="G370" s="63">
        <v>33</v>
      </c>
      <c r="H370" s="63">
        <v>26</v>
      </c>
      <c r="I370" s="63"/>
      <c r="J370" s="63">
        <v>26</v>
      </c>
      <c r="K370" s="63">
        <v>26</v>
      </c>
      <c r="L370" s="63">
        <v>29</v>
      </c>
      <c r="M370" s="63">
        <v>25</v>
      </c>
      <c r="N370" s="63">
        <v>26</v>
      </c>
      <c r="O370" s="64">
        <f t="shared" si="71"/>
        <v>253</v>
      </c>
      <c r="P370" s="65">
        <f t="shared" si="72"/>
        <v>9</v>
      </c>
      <c r="Q370" s="64">
        <f t="shared" si="73"/>
        <v>25</v>
      </c>
      <c r="R370" s="64">
        <f t="shared" si="74"/>
        <v>0</v>
      </c>
      <c r="S370" s="64">
        <f t="shared" si="75"/>
        <v>0</v>
      </c>
      <c r="T370" s="64">
        <f t="shared" si="76"/>
        <v>0</v>
      </c>
      <c r="U370" s="64">
        <f t="shared" si="77"/>
        <v>228</v>
      </c>
      <c r="V370" s="64">
        <f>+IF(+COUNT(D370:N370)&gt;0,RANK(U370,$U$349:$U$415,0),"")</f>
        <v>22</v>
      </c>
      <c r="W370" s="66">
        <f t="shared" si="78"/>
        <v>1</v>
      </c>
    </row>
    <row r="371" spans="1:23">
      <c r="A371" s="100" t="s">
        <v>332</v>
      </c>
      <c r="B371" s="61" t="s">
        <v>131</v>
      </c>
      <c r="C371" s="62" t="s">
        <v>62</v>
      </c>
      <c r="D371" s="63"/>
      <c r="E371" s="63">
        <v>26</v>
      </c>
      <c r="F371" s="63"/>
      <c r="G371" s="63">
        <v>35</v>
      </c>
      <c r="H371" s="63">
        <v>28</v>
      </c>
      <c r="I371" s="63">
        <v>39</v>
      </c>
      <c r="J371" s="63"/>
      <c r="K371" s="63"/>
      <c r="L371" s="63">
        <v>32</v>
      </c>
      <c r="M371" s="63">
        <v>26</v>
      </c>
      <c r="N371" s="63">
        <v>34</v>
      </c>
      <c r="O371" s="64">
        <f t="shared" si="71"/>
        <v>220</v>
      </c>
      <c r="P371" s="65">
        <f t="shared" si="72"/>
        <v>7</v>
      </c>
      <c r="Q371" s="64">
        <f t="shared" si="73"/>
        <v>0</v>
      </c>
      <c r="R371" s="64">
        <f t="shared" si="74"/>
        <v>0</v>
      </c>
      <c r="S371" s="64">
        <f t="shared" si="75"/>
        <v>0</v>
      </c>
      <c r="T371" s="64">
        <f t="shared" si="76"/>
        <v>0</v>
      </c>
      <c r="U371" s="64">
        <f t="shared" si="77"/>
        <v>220</v>
      </c>
      <c r="V371" s="64">
        <f>+IF(+COUNT(D371:N371)&gt;0,RANK(U371,$U$349:$U$415,0),"")</f>
        <v>23</v>
      </c>
      <c r="W371" s="66" t="str">
        <f t="shared" si="78"/>
        <v/>
      </c>
    </row>
    <row r="372" spans="1:23">
      <c r="A372" s="100" t="s">
        <v>333</v>
      </c>
      <c r="B372" s="61" t="s">
        <v>121</v>
      </c>
      <c r="C372" s="62" t="s">
        <v>73</v>
      </c>
      <c r="D372" s="63">
        <v>25</v>
      </c>
      <c r="E372" s="63">
        <v>13</v>
      </c>
      <c r="F372" s="63"/>
      <c r="G372" s="63">
        <v>24</v>
      </c>
      <c r="H372" s="63">
        <v>23</v>
      </c>
      <c r="I372" s="63">
        <v>27</v>
      </c>
      <c r="J372" s="63">
        <v>32</v>
      </c>
      <c r="K372" s="63"/>
      <c r="L372" s="63">
        <v>24</v>
      </c>
      <c r="M372" s="63">
        <v>30</v>
      </c>
      <c r="N372" s="63">
        <v>30</v>
      </c>
      <c r="O372" s="64">
        <f t="shared" si="71"/>
        <v>228</v>
      </c>
      <c r="P372" s="65">
        <f t="shared" si="72"/>
        <v>9</v>
      </c>
      <c r="Q372" s="64">
        <f t="shared" si="73"/>
        <v>13</v>
      </c>
      <c r="R372" s="64">
        <f t="shared" si="74"/>
        <v>0</v>
      </c>
      <c r="S372" s="64">
        <f t="shared" si="75"/>
        <v>0</v>
      </c>
      <c r="T372" s="64">
        <f t="shared" si="76"/>
        <v>0</v>
      </c>
      <c r="U372" s="64">
        <f t="shared" si="77"/>
        <v>215</v>
      </c>
      <c r="V372" s="64">
        <f>+IF(+COUNT(D372:N372)&gt;0,RANK(U372,$U$349:$U$415,0),"")</f>
        <v>24</v>
      </c>
      <c r="W372" s="66">
        <f t="shared" si="78"/>
        <v>1</v>
      </c>
    </row>
    <row r="373" spans="1:23">
      <c r="A373" s="100" t="s">
        <v>334</v>
      </c>
      <c r="B373" s="61" t="s">
        <v>173</v>
      </c>
      <c r="C373" s="62" t="s">
        <v>65</v>
      </c>
      <c r="D373" s="63">
        <v>21</v>
      </c>
      <c r="E373" s="63">
        <v>33</v>
      </c>
      <c r="F373" s="63">
        <v>29</v>
      </c>
      <c r="G373" s="63">
        <v>24</v>
      </c>
      <c r="H373" s="63">
        <v>32</v>
      </c>
      <c r="I373" s="63">
        <v>26</v>
      </c>
      <c r="J373" s="63"/>
      <c r="K373" s="63">
        <v>34</v>
      </c>
      <c r="L373" s="63"/>
      <c r="M373" s="63"/>
      <c r="N373" s="63"/>
      <c r="O373" s="64">
        <f t="shared" si="71"/>
        <v>199</v>
      </c>
      <c r="P373" s="65">
        <f t="shared" si="72"/>
        <v>7</v>
      </c>
      <c r="Q373" s="64">
        <f t="shared" si="73"/>
        <v>0</v>
      </c>
      <c r="R373" s="64">
        <f t="shared" si="74"/>
        <v>0</v>
      </c>
      <c r="S373" s="64">
        <f t="shared" si="75"/>
        <v>0</v>
      </c>
      <c r="T373" s="64">
        <f t="shared" si="76"/>
        <v>0</v>
      </c>
      <c r="U373" s="64">
        <f t="shared" si="77"/>
        <v>199</v>
      </c>
      <c r="V373" s="64">
        <f>+IF(+COUNT(D373:N373)&gt;0,RANK(U373,$U$349:$U$415,0),"")</f>
        <v>25</v>
      </c>
      <c r="W373" s="66" t="str">
        <f t="shared" si="78"/>
        <v/>
      </c>
    </row>
    <row r="374" spans="1:23">
      <c r="A374" s="100" t="s">
        <v>335</v>
      </c>
      <c r="B374" s="61" t="s">
        <v>204</v>
      </c>
      <c r="C374" s="62" t="s">
        <v>135</v>
      </c>
      <c r="D374" s="63">
        <v>28</v>
      </c>
      <c r="E374" s="63">
        <v>24</v>
      </c>
      <c r="F374" s="63"/>
      <c r="G374" s="63"/>
      <c r="H374" s="63">
        <v>34</v>
      </c>
      <c r="I374" s="63">
        <v>26</v>
      </c>
      <c r="J374" s="63">
        <v>37</v>
      </c>
      <c r="K374" s="63">
        <v>21</v>
      </c>
      <c r="L374" s="63"/>
      <c r="M374" s="63"/>
      <c r="N374" s="63">
        <v>25</v>
      </c>
      <c r="O374" s="64">
        <f t="shared" si="71"/>
        <v>195</v>
      </c>
      <c r="P374" s="65">
        <f t="shared" si="72"/>
        <v>7</v>
      </c>
      <c r="Q374" s="64">
        <f t="shared" si="73"/>
        <v>0</v>
      </c>
      <c r="R374" s="64">
        <f t="shared" si="74"/>
        <v>0</v>
      </c>
      <c r="S374" s="64">
        <f t="shared" si="75"/>
        <v>0</v>
      </c>
      <c r="T374" s="64">
        <f t="shared" si="76"/>
        <v>0</v>
      </c>
      <c r="U374" s="64">
        <f t="shared" si="77"/>
        <v>195</v>
      </c>
      <c r="V374" s="64">
        <f>+IF(+COUNT(D374:N374)&gt;0,RANK(U374,$U$349:$U$415,0),"")</f>
        <v>26</v>
      </c>
      <c r="W374" s="66" t="str">
        <f t="shared" si="78"/>
        <v/>
      </c>
    </row>
    <row r="375" spans="1:23">
      <c r="A375" s="61" t="s">
        <v>336</v>
      </c>
      <c r="B375" s="61" t="s">
        <v>89</v>
      </c>
      <c r="C375" s="62" t="s">
        <v>73</v>
      </c>
      <c r="D375" s="63"/>
      <c r="E375" s="63"/>
      <c r="F375" s="63"/>
      <c r="G375" s="63">
        <v>39</v>
      </c>
      <c r="H375" s="63">
        <v>28</v>
      </c>
      <c r="I375" s="63">
        <v>26</v>
      </c>
      <c r="J375" s="63">
        <v>35</v>
      </c>
      <c r="K375" s="63"/>
      <c r="L375" s="63">
        <v>31</v>
      </c>
      <c r="M375" s="63">
        <v>33</v>
      </c>
      <c r="N375" s="63"/>
      <c r="O375" s="64">
        <f t="shared" si="71"/>
        <v>192</v>
      </c>
      <c r="P375" s="65">
        <f t="shared" si="72"/>
        <v>6</v>
      </c>
      <c r="Q375" s="64">
        <f t="shared" si="73"/>
        <v>0</v>
      </c>
      <c r="R375" s="64">
        <f t="shared" si="74"/>
        <v>0</v>
      </c>
      <c r="S375" s="64">
        <f t="shared" si="75"/>
        <v>0</v>
      </c>
      <c r="T375" s="64">
        <f t="shared" si="76"/>
        <v>0</v>
      </c>
      <c r="U375" s="64">
        <f t="shared" si="77"/>
        <v>192</v>
      </c>
      <c r="V375" s="64">
        <f>+IF(+COUNT(D375:N375)&gt;0,RANK(U375,$U$349:$U$415,0),"")</f>
        <v>27</v>
      </c>
      <c r="W375" s="66" t="str">
        <f t="shared" si="78"/>
        <v/>
      </c>
    </row>
    <row r="376" spans="1:23">
      <c r="A376" s="100" t="s">
        <v>337</v>
      </c>
      <c r="B376" s="61" t="s">
        <v>260</v>
      </c>
      <c r="C376" s="62" t="s">
        <v>170</v>
      </c>
      <c r="D376" s="63">
        <v>26</v>
      </c>
      <c r="E376" s="63"/>
      <c r="F376" s="63"/>
      <c r="G376" s="63">
        <v>37</v>
      </c>
      <c r="H376" s="63"/>
      <c r="I376" s="63">
        <v>28</v>
      </c>
      <c r="J376" s="63"/>
      <c r="K376" s="63">
        <v>30</v>
      </c>
      <c r="L376" s="63">
        <v>33</v>
      </c>
      <c r="M376" s="63">
        <v>28</v>
      </c>
      <c r="N376" s="63"/>
      <c r="O376" s="64">
        <f t="shared" si="71"/>
        <v>182</v>
      </c>
      <c r="P376" s="65">
        <f t="shared" si="72"/>
        <v>6</v>
      </c>
      <c r="Q376" s="64">
        <f t="shared" si="73"/>
        <v>0</v>
      </c>
      <c r="R376" s="64">
        <f t="shared" si="74"/>
        <v>0</v>
      </c>
      <c r="S376" s="64">
        <f t="shared" si="75"/>
        <v>0</v>
      </c>
      <c r="T376" s="64">
        <f t="shared" si="76"/>
        <v>0</v>
      </c>
      <c r="U376" s="64">
        <f t="shared" si="77"/>
        <v>182</v>
      </c>
      <c r="V376" s="64">
        <f>+IF(+COUNT(D376:N376)&gt;0,RANK(U376,$U$349:$U$415,0),"")</f>
        <v>28</v>
      </c>
      <c r="W376" s="66" t="str">
        <f t="shared" si="78"/>
        <v/>
      </c>
    </row>
    <row r="377" spans="1:23">
      <c r="A377" s="100" t="s">
        <v>338</v>
      </c>
      <c r="B377" s="61" t="s">
        <v>145</v>
      </c>
      <c r="C377" s="62" t="s">
        <v>62</v>
      </c>
      <c r="D377" s="63"/>
      <c r="E377" s="63">
        <v>31</v>
      </c>
      <c r="F377" s="63">
        <v>16</v>
      </c>
      <c r="G377" s="63">
        <v>37</v>
      </c>
      <c r="H377" s="63">
        <v>30</v>
      </c>
      <c r="I377" s="63"/>
      <c r="J377" s="63">
        <v>28</v>
      </c>
      <c r="K377" s="63"/>
      <c r="L377" s="63">
        <v>29</v>
      </c>
      <c r="M377" s="63"/>
      <c r="N377" s="63"/>
      <c r="O377" s="64">
        <f t="shared" si="71"/>
        <v>171</v>
      </c>
      <c r="P377" s="65">
        <f t="shared" si="72"/>
        <v>6</v>
      </c>
      <c r="Q377" s="64">
        <f t="shared" si="73"/>
        <v>0</v>
      </c>
      <c r="R377" s="64">
        <f t="shared" si="74"/>
        <v>0</v>
      </c>
      <c r="S377" s="64">
        <f t="shared" si="75"/>
        <v>0</v>
      </c>
      <c r="T377" s="64">
        <f t="shared" si="76"/>
        <v>0</v>
      </c>
      <c r="U377" s="64">
        <f t="shared" si="77"/>
        <v>171</v>
      </c>
      <c r="V377" s="64">
        <f>+IF(+COUNT(D377:N377)&gt;0,RANK(U377,$U$349:$U$415,0),"")</f>
        <v>29</v>
      </c>
      <c r="W377" s="66" t="str">
        <f t="shared" si="78"/>
        <v/>
      </c>
    </row>
    <row r="378" spans="1:23">
      <c r="A378" s="61" t="s">
        <v>339</v>
      </c>
      <c r="B378" s="61" t="s">
        <v>340</v>
      </c>
      <c r="C378" s="62" t="s">
        <v>56</v>
      </c>
      <c r="D378" s="63"/>
      <c r="E378" s="63">
        <v>34</v>
      </c>
      <c r="F378" s="63">
        <v>36</v>
      </c>
      <c r="G378" s="63"/>
      <c r="H378" s="63">
        <v>29</v>
      </c>
      <c r="I378" s="63">
        <v>28</v>
      </c>
      <c r="J378" s="63">
        <v>28</v>
      </c>
      <c r="K378" s="63"/>
      <c r="L378" s="63">
        <v>16</v>
      </c>
      <c r="M378" s="63"/>
      <c r="N378" s="63"/>
      <c r="O378" s="64">
        <f t="shared" si="71"/>
        <v>171</v>
      </c>
      <c r="P378" s="65">
        <f t="shared" si="72"/>
        <v>6</v>
      </c>
      <c r="Q378" s="64">
        <f t="shared" si="73"/>
        <v>0</v>
      </c>
      <c r="R378" s="64">
        <f t="shared" si="74"/>
        <v>0</v>
      </c>
      <c r="S378" s="64">
        <f t="shared" si="75"/>
        <v>0</v>
      </c>
      <c r="T378" s="64">
        <f t="shared" si="76"/>
        <v>0</v>
      </c>
      <c r="U378" s="64">
        <f t="shared" si="77"/>
        <v>171</v>
      </c>
      <c r="V378" s="64">
        <f>+IF(+COUNT(D378:N378)&gt;0,RANK(U378,$U$349:$U$415,0),"")</f>
        <v>29</v>
      </c>
      <c r="W378" s="66" t="str">
        <f t="shared" si="78"/>
        <v/>
      </c>
    </row>
    <row r="379" spans="1:23">
      <c r="A379" s="100" t="s">
        <v>341</v>
      </c>
      <c r="B379" s="61" t="s">
        <v>342</v>
      </c>
      <c r="C379" s="62" t="s">
        <v>62</v>
      </c>
      <c r="D379" s="63"/>
      <c r="E379" s="63"/>
      <c r="F379" s="63">
        <v>36</v>
      </c>
      <c r="G379" s="63">
        <v>33</v>
      </c>
      <c r="H379" s="63">
        <v>26</v>
      </c>
      <c r="I379" s="63">
        <v>24</v>
      </c>
      <c r="J379" s="63"/>
      <c r="K379" s="63"/>
      <c r="L379" s="63">
        <v>19</v>
      </c>
      <c r="M379" s="63">
        <v>31</v>
      </c>
      <c r="N379" s="63"/>
      <c r="O379" s="64">
        <f t="shared" si="71"/>
        <v>169</v>
      </c>
      <c r="P379" s="65">
        <f t="shared" si="72"/>
        <v>6</v>
      </c>
      <c r="Q379" s="64">
        <f t="shared" si="73"/>
        <v>0</v>
      </c>
      <c r="R379" s="64">
        <f t="shared" si="74"/>
        <v>0</v>
      </c>
      <c r="S379" s="64">
        <f t="shared" si="75"/>
        <v>0</v>
      </c>
      <c r="T379" s="64">
        <f t="shared" si="76"/>
        <v>0</v>
      </c>
      <c r="U379" s="64">
        <f t="shared" si="77"/>
        <v>169</v>
      </c>
      <c r="V379" s="64">
        <f>+IF(+COUNT(D379:N379)&gt;0,RANK(U379,$U$349:$U$415,0),"")</f>
        <v>31</v>
      </c>
      <c r="W379" s="66" t="str">
        <f t="shared" si="78"/>
        <v/>
      </c>
    </row>
    <row r="380" spans="1:23">
      <c r="A380" s="100" t="s">
        <v>343</v>
      </c>
      <c r="B380" s="61" t="s">
        <v>87</v>
      </c>
      <c r="C380" s="62" t="s">
        <v>170</v>
      </c>
      <c r="D380" s="63">
        <v>38</v>
      </c>
      <c r="E380" s="63"/>
      <c r="F380" s="63">
        <v>27</v>
      </c>
      <c r="G380" s="63"/>
      <c r="H380" s="63"/>
      <c r="I380" s="63">
        <v>29</v>
      </c>
      <c r="J380" s="63"/>
      <c r="K380" s="63">
        <v>34</v>
      </c>
      <c r="L380" s="63"/>
      <c r="M380" s="63">
        <v>34</v>
      </c>
      <c r="N380" s="63"/>
      <c r="O380" s="64">
        <f t="shared" si="71"/>
        <v>162</v>
      </c>
      <c r="P380" s="65">
        <f t="shared" si="72"/>
        <v>5</v>
      </c>
      <c r="Q380" s="64">
        <f t="shared" si="73"/>
        <v>0</v>
      </c>
      <c r="R380" s="64">
        <f t="shared" si="74"/>
        <v>0</v>
      </c>
      <c r="S380" s="64">
        <f t="shared" si="75"/>
        <v>0</v>
      </c>
      <c r="T380" s="64">
        <f t="shared" si="76"/>
        <v>0</v>
      </c>
      <c r="U380" s="64">
        <f t="shared" si="77"/>
        <v>162</v>
      </c>
      <c r="V380" s="64">
        <f>+IF(+COUNT(D380:N380)&gt;0,RANK(U380,$U$349:$U$415,0),"")</f>
        <v>32</v>
      </c>
      <c r="W380" s="66" t="str">
        <f t="shared" si="78"/>
        <v/>
      </c>
    </row>
    <row r="381" spans="1:23">
      <c r="A381" s="100" t="s">
        <v>344</v>
      </c>
      <c r="B381" s="61" t="s">
        <v>239</v>
      </c>
      <c r="C381" s="62" t="s">
        <v>62</v>
      </c>
      <c r="D381" s="63">
        <v>24</v>
      </c>
      <c r="E381" s="63"/>
      <c r="F381" s="63">
        <v>29</v>
      </c>
      <c r="G381" s="63"/>
      <c r="H381" s="63">
        <v>21</v>
      </c>
      <c r="I381" s="63">
        <v>24</v>
      </c>
      <c r="J381" s="63">
        <v>33</v>
      </c>
      <c r="K381" s="63"/>
      <c r="L381" s="63">
        <v>30</v>
      </c>
      <c r="M381" s="63"/>
      <c r="N381" s="63"/>
      <c r="O381" s="64">
        <f t="shared" si="71"/>
        <v>161</v>
      </c>
      <c r="P381" s="65">
        <f t="shared" si="72"/>
        <v>6</v>
      </c>
      <c r="Q381" s="64">
        <f t="shared" si="73"/>
        <v>0</v>
      </c>
      <c r="R381" s="64">
        <f t="shared" si="74"/>
        <v>0</v>
      </c>
      <c r="S381" s="64">
        <f t="shared" si="75"/>
        <v>0</v>
      </c>
      <c r="T381" s="64">
        <f t="shared" si="76"/>
        <v>0</v>
      </c>
      <c r="U381" s="64">
        <f t="shared" ref="U381:U412" si="79">IF(EXCLUS=4,O381-Q381-R381-S381-T381,IF(EXCLUS=3,O381-Q381-R381-S381,IF(EXCLUS=2,O381-Q381-R381,IF(EXCLUS=1,O381-Q381))))</f>
        <v>161</v>
      </c>
      <c r="V381" s="64">
        <f>+IF(+COUNT(D381:N381)&gt;0,RANK(U381,$U$349:$U$415,0),"")</f>
        <v>33</v>
      </c>
      <c r="W381" s="66" t="str">
        <f t="shared" ref="W381:W412" si="80">IF(P381&gt;MAXCOMPET-1,1,"")</f>
        <v/>
      </c>
    </row>
    <row r="382" spans="1:23">
      <c r="A382" s="100" t="s">
        <v>345</v>
      </c>
      <c r="B382" s="61" t="s">
        <v>101</v>
      </c>
      <c r="C382" s="62" t="s">
        <v>114</v>
      </c>
      <c r="D382" s="63"/>
      <c r="E382" s="63">
        <v>23</v>
      </c>
      <c r="F382" s="63">
        <v>21</v>
      </c>
      <c r="G382" s="63">
        <v>41</v>
      </c>
      <c r="H382" s="63"/>
      <c r="I382" s="63">
        <v>23</v>
      </c>
      <c r="J382" s="63">
        <v>28</v>
      </c>
      <c r="K382" s="63">
        <v>15</v>
      </c>
      <c r="L382" s="63"/>
      <c r="M382" s="63"/>
      <c r="N382" s="63"/>
      <c r="O382" s="64">
        <f t="shared" si="71"/>
        <v>151</v>
      </c>
      <c r="P382" s="65">
        <f t="shared" si="72"/>
        <v>6</v>
      </c>
      <c r="Q382" s="64">
        <f t="shared" si="73"/>
        <v>0</v>
      </c>
      <c r="R382" s="64">
        <f t="shared" si="74"/>
        <v>0</v>
      </c>
      <c r="S382" s="64">
        <f t="shared" si="75"/>
        <v>0</v>
      </c>
      <c r="T382" s="64">
        <f t="shared" si="76"/>
        <v>0</v>
      </c>
      <c r="U382" s="64">
        <f t="shared" si="79"/>
        <v>151</v>
      </c>
      <c r="V382" s="64">
        <f>+IF(+COUNT(D382:N382)&gt;0,RANK(U382,$U$349:$U$415,0),"")</f>
        <v>34</v>
      </c>
      <c r="W382" s="66" t="str">
        <f t="shared" si="80"/>
        <v/>
      </c>
    </row>
    <row r="383" spans="1:23">
      <c r="A383" s="100" t="s">
        <v>275</v>
      </c>
      <c r="B383" s="61" t="s">
        <v>262</v>
      </c>
      <c r="C383" s="62" t="s">
        <v>73</v>
      </c>
      <c r="D383" s="63">
        <v>23</v>
      </c>
      <c r="E383" s="63"/>
      <c r="F383" s="63">
        <v>28</v>
      </c>
      <c r="G383" s="63">
        <v>33</v>
      </c>
      <c r="H383" s="63">
        <v>33</v>
      </c>
      <c r="I383" s="63"/>
      <c r="J383" s="63"/>
      <c r="K383" s="63"/>
      <c r="L383" s="63">
        <v>24</v>
      </c>
      <c r="M383" s="63"/>
      <c r="N383" s="63"/>
      <c r="O383" s="64">
        <f t="shared" si="71"/>
        <v>141</v>
      </c>
      <c r="P383" s="65">
        <f t="shared" si="72"/>
        <v>5</v>
      </c>
      <c r="Q383" s="64">
        <f t="shared" si="73"/>
        <v>0</v>
      </c>
      <c r="R383" s="64">
        <f t="shared" si="74"/>
        <v>0</v>
      </c>
      <c r="S383" s="64">
        <f t="shared" si="75"/>
        <v>0</v>
      </c>
      <c r="T383" s="64">
        <f t="shared" si="76"/>
        <v>0</v>
      </c>
      <c r="U383" s="64">
        <f t="shared" si="79"/>
        <v>141</v>
      </c>
      <c r="V383" s="64">
        <f>+IF(+COUNT(D383:N383)&gt;0,RANK(U383,$U$349:$U$415,0),"")</f>
        <v>35</v>
      </c>
      <c r="W383" s="66" t="str">
        <f t="shared" si="80"/>
        <v/>
      </c>
    </row>
    <row r="384" spans="1:23">
      <c r="A384" s="100" t="s">
        <v>346</v>
      </c>
      <c r="B384" s="61" t="s">
        <v>89</v>
      </c>
      <c r="C384" s="62" t="s">
        <v>73</v>
      </c>
      <c r="D384" s="63">
        <v>18</v>
      </c>
      <c r="E384" s="63"/>
      <c r="F384" s="63">
        <v>17</v>
      </c>
      <c r="G384" s="63">
        <v>23</v>
      </c>
      <c r="H384" s="63">
        <v>32</v>
      </c>
      <c r="I384" s="63">
        <v>12</v>
      </c>
      <c r="J384" s="63">
        <v>24</v>
      </c>
      <c r="K384" s="63"/>
      <c r="L384" s="63">
        <v>14</v>
      </c>
      <c r="M384" s="63"/>
      <c r="N384" s="63"/>
      <c r="O384" s="64">
        <f t="shared" si="71"/>
        <v>140</v>
      </c>
      <c r="P384" s="65">
        <f t="shared" si="72"/>
        <v>7</v>
      </c>
      <c r="Q384" s="64">
        <f t="shared" si="73"/>
        <v>0</v>
      </c>
      <c r="R384" s="64">
        <f t="shared" si="74"/>
        <v>0</v>
      </c>
      <c r="S384" s="64">
        <f t="shared" si="75"/>
        <v>0</v>
      </c>
      <c r="T384" s="64">
        <f t="shared" si="76"/>
        <v>0</v>
      </c>
      <c r="U384" s="64">
        <f t="shared" si="79"/>
        <v>140</v>
      </c>
      <c r="V384" s="64">
        <f>+IF(+COUNT(D384:N384)&gt;0,RANK(U384,$U$349:$U$415,0),"")</f>
        <v>36</v>
      </c>
      <c r="W384" s="66" t="str">
        <f t="shared" si="80"/>
        <v/>
      </c>
    </row>
    <row r="385" spans="1:23">
      <c r="A385" s="100" t="s">
        <v>347</v>
      </c>
      <c r="B385" s="61" t="s">
        <v>99</v>
      </c>
      <c r="C385" s="62" t="s">
        <v>237</v>
      </c>
      <c r="D385" s="63"/>
      <c r="E385" s="63"/>
      <c r="F385" s="63"/>
      <c r="G385" s="63">
        <v>25</v>
      </c>
      <c r="H385" s="63"/>
      <c r="I385" s="63">
        <v>21</v>
      </c>
      <c r="J385" s="63">
        <v>34</v>
      </c>
      <c r="K385" s="63">
        <v>33</v>
      </c>
      <c r="L385" s="63">
        <v>27</v>
      </c>
      <c r="M385" s="63"/>
      <c r="N385" s="63"/>
      <c r="O385" s="64">
        <f t="shared" si="71"/>
        <v>140</v>
      </c>
      <c r="P385" s="65">
        <f t="shared" si="72"/>
        <v>5</v>
      </c>
      <c r="Q385" s="64">
        <f t="shared" si="73"/>
        <v>0</v>
      </c>
      <c r="R385" s="64">
        <f t="shared" si="74"/>
        <v>0</v>
      </c>
      <c r="S385" s="64">
        <f t="shared" si="75"/>
        <v>0</v>
      </c>
      <c r="T385" s="64">
        <f t="shared" si="76"/>
        <v>0</v>
      </c>
      <c r="U385" s="64">
        <f t="shared" si="79"/>
        <v>140</v>
      </c>
      <c r="V385" s="64">
        <f>+IF(+COUNT(D385:N385)&gt;0,RANK(U385,$U$349:$U$415,0),"")</f>
        <v>36</v>
      </c>
      <c r="W385" s="66" t="str">
        <f t="shared" si="80"/>
        <v/>
      </c>
    </row>
    <row r="386" spans="1:23">
      <c r="A386" s="100" t="s">
        <v>348</v>
      </c>
      <c r="B386" s="61" t="s">
        <v>212</v>
      </c>
      <c r="C386" s="62" t="s">
        <v>73</v>
      </c>
      <c r="D386" s="63">
        <v>15</v>
      </c>
      <c r="E386" s="63"/>
      <c r="F386" s="63">
        <v>7</v>
      </c>
      <c r="G386" s="63">
        <v>43</v>
      </c>
      <c r="H386" s="63">
        <v>25</v>
      </c>
      <c r="I386" s="63"/>
      <c r="J386" s="63">
        <v>30</v>
      </c>
      <c r="K386" s="63">
        <v>18</v>
      </c>
      <c r="L386" s="63"/>
      <c r="M386" s="63"/>
      <c r="N386" s="63"/>
      <c r="O386" s="64">
        <f t="shared" si="71"/>
        <v>138</v>
      </c>
      <c r="P386" s="65">
        <f t="shared" si="72"/>
        <v>6</v>
      </c>
      <c r="Q386" s="64">
        <f t="shared" si="73"/>
        <v>0</v>
      </c>
      <c r="R386" s="64">
        <f t="shared" si="74"/>
        <v>0</v>
      </c>
      <c r="S386" s="64">
        <f t="shared" si="75"/>
        <v>0</v>
      </c>
      <c r="T386" s="64">
        <f t="shared" si="76"/>
        <v>0</v>
      </c>
      <c r="U386" s="64">
        <f t="shared" si="79"/>
        <v>138</v>
      </c>
      <c r="V386" s="64">
        <f>+IF(+COUNT(D386:N386)&gt;0,RANK(U386,$U$349:$U$415,0),"")</f>
        <v>38</v>
      </c>
      <c r="W386" s="66" t="str">
        <f t="shared" si="80"/>
        <v/>
      </c>
    </row>
    <row r="387" spans="1:23">
      <c r="A387" s="100" t="s">
        <v>349</v>
      </c>
      <c r="B387" s="61" t="s">
        <v>330</v>
      </c>
      <c r="C387" s="62" t="s">
        <v>73</v>
      </c>
      <c r="D387" s="63">
        <v>24</v>
      </c>
      <c r="E387" s="63"/>
      <c r="F387" s="63">
        <v>21</v>
      </c>
      <c r="G387" s="63">
        <v>42</v>
      </c>
      <c r="H387" s="63">
        <v>23</v>
      </c>
      <c r="I387" s="63"/>
      <c r="J387" s="63"/>
      <c r="K387" s="63"/>
      <c r="L387" s="63"/>
      <c r="M387" s="63">
        <v>24</v>
      </c>
      <c r="N387" s="63"/>
      <c r="O387" s="64">
        <f t="shared" si="71"/>
        <v>134</v>
      </c>
      <c r="P387" s="65">
        <f t="shared" si="72"/>
        <v>5</v>
      </c>
      <c r="Q387" s="64">
        <f t="shared" si="73"/>
        <v>0</v>
      </c>
      <c r="R387" s="64">
        <f t="shared" si="74"/>
        <v>0</v>
      </c>
      <c r="S387" s="64">
        <f t="shared" si="75"/>
        <v>0</v>
      </c>
      <c r="T387" s="64">
        <f t="shared" si="76"/>
        <v>0</v>
      </c>
      <c r="U387" s="64">
        <f t="shared" si="79"/>
        <v>134</v>
      </c>
      <c r="V387" s="64">
        <f>+IF(+COUNT(D387:N387)&gt;0,RANK(U387,$U$349:$U$415,0),"")</f>
        <v>39</v>
      </c>
      <c r="W387" s="66" t="str">
        <f t="shared" si="80"/>
        <v/>
      </c>
    </row>
    <row r="388" spans="1:23">
      <c r="A388" s="100" t="s">
        <v>350</v>
      </c>
      <c r="B388" s="61" t="s">
        <v>244</v>
      </c>
      <c r="C388" s="62" t="s">
        <v>39</v>
      </c>
      <c r="D388" s="63">
        <v>24</v>
      </c>
      <c r="E388" s="63"/>
      <c r="F388" s="63">
        <v>25</v>
      </c>
      <c r="G388" s="63">
        <v>33</v>
      </c>
      <c r="H388" s="63"/>
      <c r="I388" s="63">
        <v>22</v>
      </c>
      <c r="J388" s="63">
        <v>24</v>
      </c>
      <c r="K388" s="63"/>
      <c r="L388" s="63"/>
      <c r="M388" s="63"/>
      <c r="N388" s="63"/>
      <c r="O388" s="64">
        <f t="shared" si="71"/>
        <v>128</v>
      </c>
      <c r="P388" s="65">
        <f t="shared" si="72"/>
        <v>5</v>
      </c>
      <c r="Q388" s="64">
        <f t="shared" si="73"/>
        <v>0</v>
      </c>
      <c r="R388" s="64">
        <f t="shared" si="74"/>
        <v>0</v>
      </c>
      <c r="S388" s="64">
        <f t="shared" si="75"/>
        <v>0</v>
      </c>
      <c r="T388" s="64">
        <f t="shared" si="76"/>
        <v>0</v>
      </c>
      <c r="U388" s="64">
        <f t="shared" si="79"/>
        <v>128</v>
      </c>
      <c r="V388" s="64">
        <f>+IF(+COUNT(D388:N388)&gt;0,RANK(U388,$U$349:$U$415,0),"")</f>
        <v>40</v>
      </c>
      <c r="W388" s="66" t="str">
        <f t="shared" si="80"/>
        <v/>
      </c>
    </row>
    <row r="389" spans="1:23">
      <c r="A389" s="100" t="s">
        <v>351</v>
      </c>
      <c r="B389" s="61" t="s">
        <v>226</v>
      </c>
      <c r="C389" s="62" t="s">
        <v>107</v>
      </c>
      <c r="D389" s="63"/>
      <c r="E389" s="63">
        <v>32</v>
      </c>
      <c r="F389" s="63"/>
      <c r="G389" s="63"/>
      <c r="H389" s="63"/>
      <c r="I389" s="63">
        <v>33</v>
      </c>
      <c r="J389" s="63"/>
      <c r="K389" s="63">
        <v>33</v>
      </c>
      <c r="L389" s="63">
        <v>27</v>
      </c>
      <c r="M389" s="63"/>
      <c r="N389" s="63"/>
      <c r="O389" s="64">
        <f t="shared" si="71"/>
        <v>125</v>
      </c>
      <c r="P389" s="65">
        <f t="shared" si="72"/>
        <v>4</v>
      </c>
      <c r="Q389" s="64">
        <f t="shared" si="73"/>
        <v>0</v>
      </c>
      <c r="R389" s="64">
        <f t="shared" si="74"/>
        <v>0</v>
      </c>
      <c r="S389" s="64">
        <f t="shared" si="75"/>
        <v>0</v>
      </c>
      <c r="T389" s="64">
        <f t="shared" si="76"/>
        <v>0</v>
      </c>
      <c r="U389" s="64">
        <f t="shared" si="79"/>
        <v>125</v>
      </c>
      <c r="V389" s="64">
        <f>+IF(+COUNT(D389:N389)&gt;0,RANK(U389,$U$349:$U$415,0),"")</f>
        <v>41</v>
      </c>
      <c r="W389" s="66" t="str">
        <f t="shared" si="80"/>
        <v/>
      </c>
    </row>
    <row r="390" spans="1:23">
      <c r="A390" s="100" t="s">
        <v>352</v>
      </c>
      <c r="B390" s="61" t="s">
        <v>131</v>
      </c>
      <c r="C390" s="62" t="s">
        <v>73</v>
      </c>
      <c r="D390" s="63">
        <v>33</v>
      </c>
      <c r="E390" s="63"/>
      <c r="F390" s="63">
        <v>21</v>
      </c>
      <c r="G390" s="63">
        <v>30</v>
      </c>
      <c r="H390" s="63">
        <v>35</v>
      </c>
      <c r="I390" s="63"/>
      <c r="J390" s="63"/>
      <c r="K390" s="63"/>
      <c r="L390" s="63"/>
      <c r="M390" s="63"/>
      <c r="N390" s="63"/>
      <c r="O390" s="64">
        <f t="shared" si="71"/>
        <v>119</v>
      </c>
      <c r="P390" s="65">
        <f t="shared" si="72"/>
        <v>4</v>
      </c>
      <c r="Q390" s="64">
        <f t="shared" si="73"/>
        <v>0</v>
      </c>
      <c r="R390" s="64">
        <f t="shared" si="74"/>
        <v>0</v>
      </c>
      <c r="S390" s="64">
        <f t="shared" si="75"/>
        <v>0</v>
      </c>
      <c r="T390" s="64">
        <f t="shared" si="76"/>
        <v>0</v>
      </c>
      <c r="U390" s="64">
        <f t="shared" si="79"/>
        <v>119</v>
      </c>
      <c r="V390" s="64">
        <f>+IF(+COUNT(D390:N390)&gt;0,RANK(U390,$U$349:$U$415,0),"")</f>
        <v>42</v>
      </c>
      <c r="W390" s="66" t="str">
        <f t="shared" si="80"/>
        <v/>
      </c>
    </row>
    <row r="391" spans="1:23">
      <c r="A391" s="100" t="s">
        <v>353</v>
      </c>
      <c r="B391" s="61" t="s">
        <v>244</v>
      </c>
      <c r="C391" s="62" t="s">
        <v>39</v>
      </c>
      <c r="D391" s="63"/>
      <c r="E391" s="63"/>
      <c r="F391" s="63">
        <v>27</v>
      </c>
      <c r="G391" s="63">
        <v>30</v>
      </c>
      <c r="H391" s="63">
        <v>27</v>
      </c>
      <c r="I391" s="63"/>
      <c r="J391" s="63"/>
      <c r="K391" s="63">
        <v>35</v>
      </c>
      <c r="L391" s="63"/>
      <c r="M391" s="63"/>
      <c r="N391" s="63"/>
      <c r="O391" s="64">
        <f t="shared" si="71"/>
        <v>119</v>
      </c>
      <c r="P391" s="65">
        <f t="shared" si="72"/>
        <v>4</v>
      </c>
      <c r="Q391" s="64">
        <f t="shared" si="73"/>
        <v>0</v>
      </c>
      <c r="R391" s="64">
        <f t="shared" si="74"/>
        <v>0</v>
      </c>
      <c r="S391" s="64">
        <f t="shared" si="75"/>
        <v>0</v>
      </c>
      <c r="T391" s="64">
        <f t="shared" si="76"/>
        <v>0</v>
      </c>
      <c r="U391" s="64">
        <f t="shared" si="79"/>
        <v>119</v>
      </c>
      <c r="V391" s="64">
        <f>+IF(+COUNT(D391:N391)&gt;0,RANK(U391,$U$349:$U$415,0),"")</f>
        <v>42</v>
      </c>
      <c r="W391" s="66" t="str">
        <f t="shared" si="80"/>
        <v/>
      </c>
    </row>
    <row r="392" spans="1:23">
      <c r="A392" s="61" t="s">
        <v>354</v>
      </c>
      <c r="B392" s="61" t="s">
        <v>212</v>
      </c>
      <c r="C392" s="62" t="s">
        <v>45</v>
      </c>
      <c r="D392" s="63"/>
      <c r="E392" s="63"/>
      <c r="F392" s="63">
        <v>24</v>
      </c>
      <c r="G392" s="63">
        <v>25</v>
      </c>
      <c r="H392" s="63">
        <v>28</v>
      </c>
      <c r="I392" s="63">
        <v>34</v>
      </c>
      <c r="J392" s="63"/>
      <c r="K392" s="63"/>
      <c r="L392" s="63"/>
      <c r="M392" s="63"/>
      <c r="N392" s="63"/>
      <c r="O392" s="64">
        <f t="shared" si="71"/>
        <v>111</v>
      </c>
      <c r="P392" s="65">
        <f t="shared" si="72"/>
        <v>4</v>
      </c>
      <c r="Q392" s="64">
        <f t="shared" si="73"/>
        <v>0</v>
      </c>
      <c r="R392" s="64">
        <f t="shared" si="74"/>
        <v>0</v>
      </c>
      <c r="S392" s="64">
        <f t="shared" si="75"/>
        <v>0</v>
      </c>
      <c r="T392" s="64">
        <f t="shared" si="76"/>
        <v>0</v>
      </c>
      <c r="U392" s="64">
        <f t="shared" si="79"/>
        <v>111</v>
      </c>
      <c r="V392" s="64">
        <f>+IF(+COUNT(D392:N392)&gt;0,RANK(U392,$U$349:$U$415,0),"")</f>
        <v>44</v>
      </c>
      <c r="W392" s="66" t="str">
        <f t="shared" si="80"/>
        <v/>
      </c>
    </row>
    <row r="393" spans="1:23">
      <c r="A393" s="60" t="s">
        <v>355</v>
      </c>
      <c r="B393" s="67" t="s">
        <v>109</v>
      </c>
      <c r="C393" s="62" t="s">
        <v>73</v>
      </c>
      <c r="D393" s="63"/>
      <c r="E393" s="63"/>
      <c r="F393" s="63">
        <v>32</v>
      </c>
      <c r="G393" s="63"/>
      <c r="H393" s="63"/>
      <c r="I393" s="63"/>
      <c r="J393" s="63">
        <v>27</v>
      </c>
      <c r="K393" s="63">
        <v>22</v>
      </c>
      <c r="L393" s="63">
        <v>28</v>
      </c>
      <c r="M393" s="63"/>
      <c r="N393" s="63"/>
      <c r="O393" s="64">
        <f t="shared" si="71"/>
        <v>109</v>
      </c>
      <c r="P393" s="65">
        <f t="shared" si="72"/>
        <v>4</v>
      </c>
      <c r="Q393" s="64">
        <f t="shared" si="73"/>
        <v>0</v>
      </c>
      <c r="R393" s="64">
        <f t="shared" si="74"/>
        <v>0</v>
      </c>
      <c r="S393" s="64">
        <f t="shared" si="75"/>
        <v>0</v>
      </c>
      <c r="T393" s="64">
        <f t="shared" si="76"/>
        <v>0</v>
      </c>
      <c r="U393" s="64">
        <f t="shared" si="79"/>
        <v>109</v>
      </c>
      <c r="V393" s="64">
        <f>+IF(+COUNT(D393:N393)&gt;0,RANK(U393,$U$349:$U$415,0),"")</f>
        <v>45</v>
      </c>
      <c r="W393" s="66" t="str">
        <f t="shared" si="80"/>
        <v/>
      </c>
    </row>
    <row r="394" spans="1:23">
      <c r="A394" s="121" t="s">
        <v>356</v>
      </c>
      <c r="B394" s="61" t="s">
        <v>357</v>
      </c>
      <c r="C394" s="62" t="s">
        <v>65</v>
      </c>
      <c r="D394" s="63">
        <v>24</v>
      </c>
      <c r="E394" s="63">
        <v>23</v>
      </c>
      <c r="F394" s="63"/>
      <c r="G394" s="63"/>
      <c r="H394" s="63"/>
      <c r="I394" s="63">
        <v>30</v>
      </c>
      <c r="J394" s="63"/>
      <c r="K394" s="63"/>
      <c r="L394" s="63"/>
      <c r="M394" s="63">
        <v>22</v>
      </c>
      <c r="N394" s="63"/>
      <c r="O394" s="64">
        <f t="shared" si="71"/>
        <v>99</v>
      </c>
      <c r="P394" s="65">
        <f t="shared" si="72"/>
        <v>4</v>
      </c>
      <c r="Q394" s="64">
        <f t="shared" si="73"/>
        <v>0</v>
      </c>
      <c r="R394" s="64">
        <f t="shared" si="74"/>
        <v>0</v>
      </c>
      <c r="S394" s="64">
        <f t="shared" si="75"/>
        <v>0</v>
      </c>
      <c r="T394" s="64">
        <f t="shared" si="76"/>
        <v>0</v>
      </c>
      <c r="U394" s="64">
        <f t="shared" si="79"/>
        <v>99</v>
      </c>
      <c r="V394" s="64">
        <f>+IF(+COUNT(D394:N394)&gt;0,RANK(U394,$U$349:$U$415,0),"")</f>
        <v>46</v>
      </c>
      <c r="W394" s="66" t="str">
        <f t="shared" si="80"/>
        <v/>
      </c>
    </row>
    <row r="395" spans="1:23">
      <c r="A395" s="61" t="s">
        <v>358</v>
      </c>
      <c r="B395" s="61" t="s">
        <v>359</v>
      </c>
      <c r="C395" s="62" t="s">
        <v>65</v>
      </c>
      <c r="D395" s="63">
        <v>28</v>
      </c>
      <c r="E395" s="63"/>
      <c r="F395" s="63"/>
      <c r="G395" s="63"/>
      <c r="H395" s="63"/>
      <c r="I395" s="63">
        <v>42</v>
      </c>
      <c r="J395" s="63"/>
      <c r="K395" s="63">
        <v>28</v>
      </c>
      <c r="L395" s="63"/>
      <c r="M395" s="63"/>
      <c r="N395" s="63"/>
      <c r="O395" s="64">
        <f t="shared" si="71"/>
        <v>98</v>
      </c>
      <c r="P395" s="65">
        <f t="shared" si="72"/>
        <v>3</v>
      </c>
      <c r="Q395" s="64">
        <f t="shared" si="73"/>
        <v>0</v>
      </c>
      <c r="R395" s="64">
        <f t="shared" si="74"/>
        <v>0</v>
      </c>
      <c r="S395" s="64">
        <f t="shared" si="75"/>
        <v>0</v>
      </c>
      <c r="T395" s="64">
        <f t="shared" si="76"/>
        <v>0</v>
      </c>
      <c r="U395" s="64">
        <f t="shared" si="79"/>
        <v>98</v>
      </c>
      <c r="V395" s="64">
        <f>+IF(+COUNT(D395:N395)&gt;0,RANK(U395,$U$349:$U$415,0),"")</f>
        <v>47</v>
      </c>
      <c r="W395" s="66" t="str">
        <f t="shared" si="80"/>
        <v/>
      </c>
    </row>
    <row r="396" spans="1:23">
      <c r="A396" s="100" t="s">
        <v>360</v>
      </c>
      <c r="B396" s="61" t="s">
        <v>361</v>
      </c>
      <c r="C396" s="62" t="s">
        <v>237</v>
      </c>
      <c r="D396" s="63"/>
      <c r="E396" s="63">
        <v>35</v>
      </c>
      <c r="F396" s="63"/>
      <c r="G396" s="63"/>
      <c r="H396" s="63"/>
      <c r="I396" s="63"/>
      <c r="J396" s="63"/>
      <c r="K396" s="63"/>
      <c r="L396" s="63">
        <v>26</v>
      </c>
      <c r="M396" s="63"/>
      <c r="N396" s="63">
        <v>33</v>
      </c>
      <c r="O396" s="64">
        <f t="shared" si="71"/>
        <v>94</v>
      </c>
      <c r="P396" s="65">
        <f t="shared" si="72"/>
        <v>3</v>
      </c>
      <c r="Q396" s="64">
        <f t="shared" si="73"/>
        <v>0</v>
      </c>
      <c r="R396" s="64">
        <f t="shared" si="74"/>
        <v>0</v>
      </c>
      <c r="S396" s="64">
        <f t="shared" si="75"/>
        <v>0</v>
      </c>
      <c r="T396" s="64">
        <f t="shared" si="76"/>
        <v>0</v>
      </c>
      <c r="U396" s="64">
        <f t="shared" si="79"/>
        <v>94</v>
      </c>
      <c r="V396" s="64">
        <f>+IF(+COUNT(D396:N396)&gt;0,RANK(U396,$U$349:$U$415,0),"")</f>
        <v>48</v>
      </c>
      <c r="W396" s="66" t="str">
        <f t="shared" si="80"/>
        <v/>
      </c>
    </row>
    <row r="397" spans="1:23">
      <c r="A397" s="100" t="s">
        <v>362</v>
      </c>
      <c r="B397" s="61" t="s">
        <v>239</v>
      </c>
      <c r="C397" s="62" t="s">
        <v>45</v>
      </c>
      <c r="D397" s="63">
        <v>26</v>
      </c>
      <c r="E397" s="63"/>
      <c r="F397" s="63">
        <v>23</v>
      </c>
      <c r="G397" s="63"/>
      <c r="H397" s="63"/>
      <c r="I397" s="63">
        <v>37</v>
      </c>
      <c r="J397" s="63"/>
      <c r="K397" s="63"/>
      <c r="L397" s="63"/>
      <c r="M397" s="63"/>
      <c r="N397" s="63"/>
      <c r="O397" s="64">
        <f t="shared" si="71"/>
        <v>86</v>
      </c>
      <c r="P397" s="65">
        <f t="shared" si="72"/>
        <v>3</v>
      </c>
      <c r="Q397" s="64">
        <f t="shared" si="73"/>
        <v>0</v>
      </c>
      <c r="R397" s="64">
        <f t="shared" si="74"/>
        <v>0</v>
      </c>
      <c r="S397" s="64">
        <f t="shared" si="75"/>
        <v>0</v>
      </c>
      <c r="T397" s="64">
        <f t="shared" si="76"/>
        <v>0</v>
      </c>
      <c r="U397" s="64">
        <f t="shared" si="79"/>
        <v>86</v>
      </c>
      <c r="V397" s="64">
        <f>+IF(+COUNT(D397:N397)&gt;0,RANK(U397,$U$349:$U$415,0),"")</f>
        <v>49</v>
      </c>
      <c r="W397" s="66" t="str">
        <f t="shared" si="80"/>
        <v/>
      </c>
    </row>
    <row r="398" spans="1:23">
      <c r="A398" s="100" t="s">
        <v>363</v>
      </c>
      <c r="B398" s="61" t="s">
        <v>364</v>
      </c>
      <c r="C398" s="62" t="s">
        <v>73</v>
      </c>
      <c r="D398" s="63">
        <v>27</v>
      </c>
      <c r="E398" s="63">
        <v>27</v>
      </c>
      <c r="F398" s="63"/>
      <c r="G398" s="63"/>
      <c r="H398" s="63"/>
      <c r="I398" s="63"/>
      <c r="J398" s="63"/>
      <c r="K398" s="63">
        <v>32</v>
      </c>
      <c r="L398" s="63"/>
      <c r="M398" s="63"/>
      <c r="N398" s="63"/>
      <c r="O398" s="64">
        <f t="shared" si="71"/>
        <v>86</v>
      </c>
      <c r="P398" s="65">
        <f t="shared" si="72"/>
        <v>3</v>
      </c>
      <c r="Q398" s="64">
        <f t="shared" si="73"/>
        <v>0</v>
      </c>
      <c r="R398" s="64">
        <f t="shared" si="74"/>
        <v>0</v>
      </c>
      <c r="S398" s="64">
        <f t="shared" si="75"/>
        <v>0</v>
      </c>
      <c r="T398" s="64">
        <f t="shared" si="76"/>
        <v>0</v>
      </c>
      <c r="U398" s="64">
        <f t="shared" si="79"/>
        <v>86</v>
      </c>
      <c r="V398" s="64">
        <f>+IF(+COUNT(D398:N398)&gt;0,RANK(U398,$U$349:$U$415,0),"")</f>
        <v>49</v>
      </c>
      <c r="W398" s="66" t="str">
        <f t="shared" si="80"/>
        <v/>
      </c>
    </row>
    <row r="399" spans="1:23">
      <c r="A399" s="100" t="s">
        <v>365</v>
      </c>
      <c r="B399" s="61" t="s">
        <v>87</v>
      </c>
      <c r="C399" s="62" t="s">
        <v>286</v>
      </c>
      <c r="D399" s="63"/>
      <c r="E399" s="63"/>
      <c r="F399" s="63">
        <v>25</v>
      </c>
      <c r="G399" s="63"/>
      <c r="H399" s="63">
        <v>0</v>
      </c>
      <c r="I399" s="63">
        <v>16</v>
      </c>
      <c r="J399" s="63"/>
      <c r="K399" s="63">
        <v>27</v>
      </c>
      <c r="L399" s="63"/>
      <c r="M399" s="63"/>
      <c r="N399" s="63"/>
      <c r="O399" s="64">
        <f t="shared" si="71"/>
        <v>68</v>
      </c>
      <c r="P399" s="65">
        <f t="shared" si="72"/>
        <v>4</v>
      </c>
      <c r="Q399" s="64">
        <f t="shared" si="73"/>
        <v>0</v>
      </c>
      <c r="R399" s="64">
        <f t="shared" si="74"/>
        <v>0</v>
      </c>
      <c r="S399" s="64">
        <f t="shared" si="75"/>
        <v>0</v>
      </c>
      <c r="T399" s="64">
        <f t="shared" si="76"/>
        <v>0</v>
      </c>
      <c r="U399" s="64">
        <f t="shared" si="79"/>
        <v>68</v>
      </c>
      <c r="V399" s="64">
        <f>+IF(+COUNT(D399:N399)&gt;0,RANK(U399,$U$349:$U$415,0),"")</f>
        <v>51</v>
      </c>
      <c r="W399" s="66" t="str">
        <f t="shared" si="80"/>
        <v/>
      </c>
    </row>
    <row r="400" spans="1:23">
      <c r="A400" s="100" t="s">
        <v>366</v>
      </c>
      <c r="B400" s="61" t="s">
        <v>367</v>
      </c>
      <c r="C400" s="62" t="s">
        <v>291</v>
      </c>
      <c r="D400" s="63"/>
      <c r="E400" s="63"/>
      <c r="F400" s="63">
        <v>17</v>
      </c>
      <c r="G400" s="63"/>
      <c r="H400" s="63">
        <v>26</v>
      </c>
      <c r="I400" s="63"/>
      <c r="J400" s="63"/>
      <c r="K400" s="63">
        <v>23</v>
      </c>
      <c r="L400" s="63"/>
      <c r="M400" s="63"/>
      <c r="N400" s="63"/>
      <c r="O400" s="64">
        <f t="shared" si="71"/>
        <v>66</v>
      </c>
      <c r="P400" s="65">
        <f t="shared" si="72"/>
        <v>3</v>
      </c>
      <c r="Q400" s="64">
        <f t="shared" si="73"/>
        <v>0</v>
      </c>
      <c r="R400" s="64">
        <f t="shared" si="74"/>
        <v>0</v>
      </c>
      <c r="S400" s="64">
        <f t="shared" si="75"/>
        <v>0</v>
      </c>
      <c r="T400" s="64">
        <f t="shared" si="76"/>
        <v>0</v>
      </c>
      <c r="U400" s="64">
        <f t="shared" si="79"/>
        <v>66</v>
      </c>
      <c r="V400" s="64">
        <f>+IF(+COUNT(D400:N400)&gt;0,RANK(U400,$U$349:$U$415,0),"")</f>
        <v>52</v>
      </c>
      <c r="W400" s="66" t="str">
        <f t="shared" si="80"/>
        <v/>
      </c>
    </row>
    <row r="401" spans="1:23">
      <c r="A401" s="100" t="s">
        <v>368</v>
      </c>
      <c r="B401" s="61" t="s">
        <v>247</v>
      </c>
      <c r="C401" s="62" t="s">
        <v>68</v>
      </c>
      <c r="D401" s="63"/>
      <c r="E401" s="63"/>
      <c r="F401" s="63">
        <v>13</v>
      </c>
      <c r="G401" s="63"/>
      <c r="H401" s="63"/>
      <c r="I401" s="63">
        <v>20</v>
      </c>
      <c r="J401" s="63"/>
      <c r="K401" s="63">
        <v>22</v>
      </c>
      <c r="L401" s="63">
        <v>0</v>
      </c>
      <c r="M401" s="63"/>
      <c r="N401" s="63"/>
      <c r="O401" s="64">
        <f t="shared" si="71"/>
        <v>55</v>
      </c>
      <c r="P401" s="65">
        <f t="shared" si="72"/>
        <v>4</v>
      </c>
      <c r="Q401" s="64">
        <f t="shared" si="73"/>
        <v>0</v>
      </c>
      <c r="R401" s="64">
        <f t="shared" si="74"/>
        <v>0</v>
      </c>
      <c r="S401" s="64">
        <f t="shared" si="75"/>
        <v>0</v>
      </c>
      <c r="T401" s="64">
        <f t="shared" si="76"/>
        <v>0</v>
      </c>
      <c r="U401" s="64">
        <f t="shared" si="79"/>
        <v>55</v>
      </c>
      <c r="V401" s="64">
        <f>+IF(+COUNT(D401:N401)&gt;0,RANK(U401,$U$349:$U$415,0),"")</f>
        <v>53</v>
      </c>
      <c r="W401" s="66" t="str">
        <f t="shared" si="80"/>
        <v/>
      </c>
    </row>
    <row r="402" spans="1:23">
      <c r="A402" s="100" t="s">
        <v>369</v>
      </c>
      <c r="B402" s="61" t="s">
        <v>244</v>
      </c>
      <c r="C402" s="62" t="s">
        <v>237</v>
      </c>
      <c r="D402" s="63"/>
      <c r="E402" s="63"/>
      <c r="F402" s="63"/>
      <c r="G402" s="63">
        <v>39</v>
      </c>
      <c r="H402" s="63"/>
      <c r="I402" s="63"/>
      <c r="J402" s="63"/>
      <c r="K402" s="63"/>
      <c r="L402" s="63">
        <v>14</v>
      </c>
      <c r="M402" s="63"/>
      <c r="N402" s="63"/>
      <c r="O402" s="64">
        <f t="shared" si="71"/>
        <v>53</v>
      </c>
      <c r="P402" s="65">
        <f t="shared" si="72"/>
        <v>2</v>
      </c>
      <c r="Q402" s="64">
        <f t="shared" si="73"/>
        <v>0</v>
      </c>
      <c r="R402" s="64">
        <f t="shared" si="74"/>
        <v>0</v>
      </c>
      <c r="S402" s="64">
        <f t="shared" si="75"/>
        <v>0</v>
      </c>
      <c r="T402" s="64">
        <f t="shared" si="76"/>
        <v>0</v>
      </c>
      <c r="U402" s="64">
        <f t="shared" si="79"/>
        <v>53</v>
      </c>
      <c r="V402" s="64">
        <f>+IF(+COUNT(D402:N402)&gt;0,RANK(U402,$U$349:$U$415,0),"")</f>
        <v>54</v>
      </c>
      <c r="W402" s="66" t="str">
        <f t="shared" si="80"/>
        <v/>
      </c>
    </row>
    <row r="403" spans="1:23">
      <c r="A403" s="100" t="s">
        <v>370</v>
      </c>
      <c r="B403" s="61" t="s">
        <v>99</v>
      </c>
      <c r="C403" s="62" t="s">
        <v>237</v>
      </c>
      <c r="D403" s="63"/>
      <c r="E403" s="63"/>
      <c r="F403" s="63"/>
      <c r="G403" s="63">
        <v>27</v>
      </c>
      <c r="H403" s="63"/>
      <c r="I403" s="63"/>
      <c r="J403" s="63"/>
      <c r="K403" s="63"/>
      <c r="L403" s="63">
        <v>20</v>
      </c>
      <c r="M403" s="63"/>
      <c r="N403" s="63"/>
      <c r="O403" s="64">
        <f t="shared" si="71"/>
        <v>47</v>
      </c>
      <c r="P403" s="65">
        <f t="shared" si="72"/>
        <v>2</v>
      </c>
      <c r="Q403" s="64">
        <f t="shared" si="73"/>
        <v>0</v>
      </c>
      <c r="R403" s="64">
        <f t="shared" si="74"/>
        <v>0</v>
      </c>
      <c r="S403" s="64">
        <f t="shared" si="75"/>
        <v>0</v>
      </c>
      <c r="T403" s="64">
        <f t="shared" si="76"/>
        <v>0</v>
      </c>
      <c r="U403" s="64">
        <f t="shared" si="79"/>
        <v>47</v>
      </c>
      <c r="V403" s="64">
        <f>+IF(+COUNT(D403:N403)&gt;0,RANK(U403,$U$349:$U$415,0),"")</f>
        <v>55</v>
      </c>
      <c r="W403" s="66" t="str">
        <f t="shared" si="80"/>
        <v/>
      </c>
    </row>
    <row r="404" spans="1:23">
      <c r="A404" s="100" t="s">
        <v>371</v>
      </c>
      <c r="B404" s="61" t="s">
        <v>372</v>
      </c>
      <c r="C404" s="62" t="s">
        <v>39</v>
      </c>
      <c r="D404" s="63"/>
      <c r="E404" s="63"/>
      <c r="F404" s="63"/>
      <c r="G404" s="63"/>
      <c r="H404" s="63"/>
      <c r="I404" s="63"/>
      <c r="J404" s="63"/>
      <c r="K404" s="63">
        <v>27</v>
      </c>
      <c r="L404" s="63"/>
      <c r="M404" s="63"/>
      <c r="N404" s="63"/>
      <c r="O404" s="64">
        <f t="shared" si="71"/>
        <v>27</v>
      </c>
      <c r="P404" s="65">
        <f t="shared" si="72"/>
        <v>1</v>
      </c>
      <c r="Q404" s="64">
        <f t="shared" si="73"/>
        <v>0</v>
      </c>
      <c r="R404" s="64">
        <f t="shared" si="74"/>
        <v>0</v>
      </c>
      <c r="S404" s="64">
        <f t="shared" si="75"/>
        <v>0</v>
      </c>
      <c r="T404" s="64">
        <f t="shared" si="76"/>
        <v>0</v>
      </c>
      <c r="U404" s="64">
        <f t="shared" si="79"/>
        <v>27</v>
      </c>
      <c r="V404" s="64">
        <f>+IF(+COUNT(D404:N404)&gt;0,RANK(U404,$U$349:$U$415,0),"")</f>
        <v>56</v>
      </c>
      <c r="W404" s="66" t="str">
        <f t="shared" si="80"/>
        <v/>
      </c>
    </row>
    <row r="405" spans="1:23">
      <c r="A405" s="100" t="s">
        <v>373</v>
      </c>
      <c r="B405" s="61" t="s">
        <v>324</v>
      </c>
      <c r="C405" s="62" t="s">
        <v>237</v>
      </c>
      <c r="D405" s="63"/>
      <c r="E405" s="63"/>
      <c r="F405" s="63"/>
      <c r="G405" s="63">
        <v>27</v>
      </c>
      <c r="H405" s="63"/>
      <c r="I405" s="63"/>
      <c r="J405" s="63"/>
      <c r="K405" s="63"/>
      <c r="L405" s="63"/>
      <c r="M405" s="63"/>
      <c r="N405" s="63"/>
      <c r="O405" s="64">
        <f t="shared" si="71"/>
        <v>27</v>
      </c>
      <c r="P405" s="65">
        <f t="shared" si="72"/>
        <v>1</v>
      </c>
      <c r="Q405" s="64">
        <f t="shared" si="73"/>
        <v>0</v>
      </c>
      <c r="R405" s="64">
        <f t="shared" si="74"/>
        <v>0</v>
      </c>
      <c r="S405" s="64">
        <f t="shared" si="75"/>
        <v>0</v>
      </c>
      <c r="T405" s="64">
        <f t="shared" si="76"/>
        <v>0</v>
      </c>
      <c r="U405" s="64">
        <f t="shared" si="79"/>
        <v>27</v>
      </c>
      <c r="V405" s="64">
        <f>+IF(+COUNT(D405:N405)&gt;0,RANK(U405,$U$349:$U$415,0),"")</f>
        <v>56</v>
      </c>
      <c r="W405" s="66" t="str">
        <f t="shared" si="80"/>
        <v/>
      </c>
    </row>
    <row r="406" spans="1:23">
      <c r="A406" s="100" t="s">
        <v>374</v>
      </c>
      <c r="B406" s="61" t="s">
        <v>204</v>
      </c>
      <c r="C406" s="62" t="s">
        <v>73</v>
      </c>
      <c r="D406" s="63"/>
      <c r="E406" s="63"/>
      <c r="F406" s="63"/>
      <c r="G406" s="63"/>
      <c r="H406" s="63">
        <v>24</v>
      </c>
      <c r="I406" s="63"/>
      <c r="J406" s="63"/>
      <c r="K406" s="63"/>
      <c r="L406" s="63"/>
      <c r="M406" s="63"/>
      <c r="N406" s="63"/>
      <c r="O406" s="64">
        <f t="shared" si="71"/>
        <v>24</v>
      </c>
      <c r="P406" s="65">
        <f t="shared" si="72"/>
        <v>1</v>
      </c>
      <c r="Q406" s="64">
        <f t="shared" si="73"/>
        <v>0</v>
      </c>
      <c r="R406" s="64">
        <f t="shared" si="74"/>
        <v>0</v>
      </c>
      <c r="S406" s="64">
        <f t="shared" si="75"/>
        <v>0</v>
      </c>
      <c r="T406" s="64">
        <f t="shared" si="76"/>
        <v>0</v>
      </c>
      <c r="U406" s="64">
        <f t="shared" si="79"/>
        <v>24</v>
      </c>
      <c r="V406" s="64">
        <f>+IF(+COUNT(D406:N406)&gt;0,RANK(U406,$U$349:$U$415,0),"")</f>
        <v>58</v>
      </c>
      <c r="W406" s="66" t="str">
        <f t="shared" si="80"/>
        <v/>
      </c>
    </row>
    <row r="407" spans="1:23">
      <c r="A407" s="100" t="s">
        <v>375</v>
      </c>
      <c r="B407" s="61" t="s">
        <v>376</v>
      </c>
      <c r="C407" s="62" t="s">
        <v>65</v>
      </c>
      <c r="D407" s="63"/>
      <c r="E407" s="63"/>
      <c r="F407" s="63">
        <v>19</v>
      </c>
      <c r="G407" s="63"/>
      <c r="H407" s="63"/>
      <c r="I407" s="63"/>
      <c r="J407" s="63"/>
      <c r="K407" s="63"/>
      <c r="L407" s="63"/>
      <c r="M407" s="63"/>
      <c r="N407" s="63"/>
      <c r="O407" s="64">
        <f t="shared" si="71"/>
        <v>19</v>
      </c>
      <c r="P407" s="65">
        <f t="shared" si="72"/>
        <v>1</v>
      </c>
      <c r="Q407" s="64">
        <f t="shared" si="73"/>
        <v>0</v>
      </c>
      <c r="R407" s="64">
        <f t="shared" si="74"/>
        <v>0</v>
      </c>
      <c r="S407" s="64">
        <f t="shared" si="75"/>
        <v>0</v>
      </c>
      <c r="T407" s="64">
        <f t="shared" si="76"/>
        <v>0</v>
      </c>
      <c r="U407" s="64">
        <f t="shared" si="79"/>
        <v>19</v>
      </c>
      <c r="V407" s="64">
        <f>+IF(+COUNT(D407:N407)&gt;0,RANK(U407,$U$349:$U$415,0),"")</f>
        <v>59</v>
      </c>
      <c r="W407" s="66" t="str">
        <f t="shared" si="80"/>
        <v/>
      </c>
    </row>
    <row r="408" spans="1:23">
      <c r="A408" s="100" t="s">
        <v>377</v>
      </c>
      <c r="B408" s="61" t="s">
        <v>109</v>
      </c>
      <c r="C408" s="62" t="s">
        <v>45</v>
      </c>
      <c r="D408" s="63"/>
      <c r="E408" s="63"/>
      <c r="F408" s="63"/>
      <c r="G408" s="63"/>
      <c r="H408" s="63"/>
      <c r="I408" s="63">
        <v>16</v>
      </c>
      <c r="J408" s="63"/>
      <c r="K408" s="63"/>
      <c r="L408" s="63"/>
      <c r="M408" s="63"/>
      <c r="N408" s="63"/>
      <c r="O408" s="64">
        <f t="shared" si="71"/>
        <v>16</v>
      </c>
      <c r="P408" s="65">
        <f t="shared" si="72"/>
        <v>1</v>
      </c>
      <c r="Q408" s="64">
        <f t="shared" si="73"/>
        <v>0</v>
      </c>
      <c r="R408" s="64">
        <f t="shared" si="74"/>
        <v>0</v>
      </c>
      <c r="S408" s="64">
        <f t="shared" si="75"/>
        <v>0</v>
      </c>
      <c r="T408" s="64">
        <f t="shared" si="76"/>
        <v>0</v>
      </c>
      <c r="U408" s="64">
        <f t="shared" si="79"/>
        <v>16</v>
      </c>
      <c r="V408" s="64">
        <f>+IF(+COUNT(D408:N408)&gt;0,RANK(U408,$U$349:$U$415,0),"")</f>
        <v>60</v>
      </c>
      <c r="W408" s="66" t="str">
        <f t="shared" si="80"/>
        <v/>
      </c>
    </row>
    <row r="409" spans="1:23">
      <c r="A409" s="60" t="s">
        <v>378</v>
      </c>
      <c r="B409" s="67" t="s">
        <v>189</v>
      </c>
      <c r="C409" s="68" t="s">
        <v>177</v>
      </c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4">
        <f t="shared" si="71"/>
        <v>0</v>
      </c>
      <c r="P409" s="65">
        <f t="shared" si="72"/>
        <v>0</v>
      </c>
      <c r="Q409" s="64">
        <f t="shared" si="73"/>
        <v>0</v>
      </c>
      <c r="R409" s="64">
        <f t="shared" si="74"/>
        <v>0</v>
      </c>
      <c r="S409" s="64">
        <f t="shared" si="75"/>
        <v>0</v>
      </c>
      <c r="T409" s="64">
        <f t="shared" si="76"/>
        <v>0</v>
      </c>
      <c r="U409" s="64">
        <f t="shared" si="79"/>
        <v>0</v>
      </c>
      <c r="V409" s="64" t="str">
        <f>+IF(+COUNT(D409:N409)&gt;0,RANK(U409,$U$349:$U$415,0),"")</f>
        <v/>
      </c>
      <c r="W409" s="66" t="str">
        <f t="shared" si="80"/>
        <v/>
      </c>
    </row>
    <row r="410" spans="1:23">
      <c r="A410" s="100" t="s">
        <v>379</v>
      </c>
      <c r="B410" s="61" t="s">
        <v>101</v>
      </c>
      <c r="C410" s="62" t="s">
        <v>107</v>
      </c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4">
        <f t="shared" si="71"/>
        <v>0</v>
      </c>
      <c r="P410" s="65">
        <f t="shared" si="72"/>
        <v>0</v>
      </c>
      <c r="Q410" s="64">
        <f t="shared" si="73"/>
        <v>0</v>
      </c>
      <c r="R410" s="64">
        <f t="shared" si="74"/>
        <v>0</v>
      </c>
      <c r="S410" s="64">
        <f t="shared" si="75"/>
        <v>0</v>
      </c>
      <c r="T410" s="64">
        <f t="shared" si="76"/>
        <v>0</v>
      </c>
      <c r="U410" s="64">
        <f t="shared" si="79"/>
        <v>0</v>
      </c>
      <c r="V410" s="64" t="str">
        <f>+IF(+COUNT(D410:N410)&gt;0,RANK(U410,$U$349:$U$415,0),"")</f>
        <v/>
      </c>
      <c r="W410" s="66" t="str">
        <f t="shared" si="80"/>
        <v/>
      </c>
    </row>
    <row r="411" spans="1:23">
      <c r="A411" s="60" t="s">
        <v>299</v>
      </c>
      <c r="B411" s="67" t="s">
        <v>380</v>
      </c>
      <c r="C411" s="62" t="s">
        <v>45</v>
      </c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4">
        <f t="shared" si="71"/>
        <v>0</v>
      </c>
      <c r="P411" s="65">
        <f t="shared" si="72"/>
        <v>0</v>
      </c>
      <c r="Q411" s="64">
        <f t="shared" si="73"/>
        <v>0</v>
      </c>
      <c r="R411" s="64">
        <f t="shared" si="74"/>
        <v>0</v>
      </c>
      <c r="S411" s="64">
        <f t="shared" si="75"/>
        <v>0</v>
      </c>
      <c r="T411" s="64">
        <f t="shared" si="76"/>
        <v>0</v>
      </c>
      <c r="U411" s="64">
        <f t="shared" si="79"/>
        <v>0</v>
      </c>
      <c r="V411" s="64" t="str">
        <f>+IF(+COUNT(D411:N411)&gt;0,RANK(U411,$U$349:$U$415,0),"")</f>
        <v/>
      </c>
      <c r="W411" s="66" t="str">
        <f t="shared" si="80"/>
        <v/>
      </c>
    </row>
    <row r="412" spans="1:23">
      <c r="A412" s="100" t="s">
        <v>381</v>
      </c>
      <c r="B412" s="61" t="s">
        <v>208</v>
      </c>
      <c r="C412" s="62" t="s">
        <v>135</v>
      </c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4">
        <f t="shared" si="71"/>
        <v>0</v>
      </c>
      <c r="P412" s="65">
        <f t="shared" si="72"/>
        <v>0</v>
      </c>
      <c r="Q412" s="64">
        <f t="shared" si="73"/>
        <v>0</v>
      </c>
      <c r="R412" s="64">
        <f t="shared" si="74"/>
        <v>0</v>
      </c>
      <c r="S412" s="64">
        <f t="shared" si="75"/>
        <v>0</v>
      </c>
      <c r="T412" s="64">
        <f t="shared" si="76"/>
        <v>0</v>
      </c>
      <c r="U412" s="64">
        <f t="shared" si="79"/>
        <v>0</v>
      </c>
      <c r="V412" s="64" t="str">
        <f>+IF(+COUNT(D412:N412)&gt;0,RANK(U412,$U$349:$U$415,0),"")</f>
        <v/>
      </c>
      <c r="W412" s="66" t="str">
        <f t="shared" si="80"/>
        <v/>
      </c>
    </row>
    <row r="413" spans="1:23">
      <c r="A413" s="100" t="s">
        <v>382</v>
      </c>
      <c r="B413" s="61" t="s">
        <v>101</v>
      </c>
      <c r="C413" s="62" t="s">
        <v>170</v>
      </c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4">
        <f t="shared" ref="O413:O414" si="81">SUM(D413:N413)</f>
        <v>0</v>
      </c>
      <c r="P413" s="65">
        <f t="shared" ref="P413:P414" si="82">COUNT(D413:N413)</f>
        <v>0</v>
      </c>
      <c r="Q413" s="64">
        <f t="shared" ref="Q413:Q414" si="83">IF(P413&lt;9,0,SMALL(D413:N413,1))</f>
        <v>0</v>
      </c>
      <c r="R413" s="64">
        <f t="shared" ref="R413:R414" si="84">IF(P413&lt;10,0,SMALL(D413:N413,2))</f>
        <v>0</v>
      </c>
      <c r="S413" s="64">
        <f t="shared" ref="S413:S414" si="85">IF(P413&lt;11,0,SMALL(D413:N413,3))</f>
        <v>0</v>
      </c>
      <c r="T413" s="64">
        <f t="shared" ref="T413:T414" si="86">IF(P413&lt;12,0,+SMALL(D413:N413,4))</f>
        <v>0</v>
      </c>
      <c r="U413" s="64">
        <f t="shared" ref="U413:U414" si="87">IF(EXCLUS=4,O413-Q413-R413-S413-T413,IF(EXCLUS=3,O413-Q413-R413-S413,IF(EXCLUS=2,O413-Q413-R413,IF(EXCLUS=1,O413-Q413))))</f>
        <v>0</v>
      </c>
      <c r="V413" s="64" t="str">
        <f>+IF(+COUNT(D413:N413)&gt;0,RANK(U413,$U$349:$U$415,0),"")</f>
        <v/>
      </c>
      <c r="W413" s="66" t="str">
        <f t="shared" ref="W413:W414" si="88">IF(P413&gt;MAXCOMPET-1,1,"")</f>
        <v/>
      </c>
    </row>
    <row r="414" spans="1:23">
      <c r="A414" s="100" t="s">
        <v>383</v>
      </c>
      <c r="B414" s="61" t="s">
        <v>109</v>
      </c>
      <c r="C414" s="62" t="s">
        <v>62</v>
      </c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4">
        <f t="shared" si="81"/>
        <v>0</v>
      </c>
      <c r="P414" s="65">
        <f t="shared" si="82"/>
        <v>0</v>
      </c>
      <c r="Q414" s="64">
        <f t="shared" si="83"/>
        <v>0</v>
      </c>
      <c r="R414" s="64">
        <f t="shared" si="84"/>
        <v>0</v>
      </c>
      <c r="S414" s="64">
        <f t="shared" si="85"/>
        <v>0</v>
      </c>
      <c r="T414" s="64">
        <f t="shared" si="86"/>
        <v>0</v>
      </c>
      <c r="U414" s="64">
        <f t="shared" si="87"/>
        <v>0</v>
      </c>
      <c r="V414" s="64" t="str">
        <f>+IF(+COUNT(D414:N414)&gt;0,RANK(U414,$U$349:$U$415,0),"")</f>
        <v/>
      </c>
      <c r="W414" s="66" t="str">
        <f t="shared" si="88"/>
        <v/>
      </c>
    </row>
    <row r="415" spans="1:23">
      <c r="A415" s="101"/>
      <c r="B415" s="101"/>
      <c r="C415" s="102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4"/>
      <c r="P415" s="65"/>
      <c r="Q415" s="64"/>
      <c r="R415" s="64"/>
      <c r="S415" s="64"/>
      <c r="T415" s="64"/>
      <c r="U415" s="64"/>
      <c r="V415" s="64"/>
      <c r="W415" s="66"/>
    </row>
    <row r="416" spans="1:23" ht="15.75">
      <c r="A416" s="72">
        <f>COUNTIF($A$349:$A$415,"&gt;&lt;")</f>
        <v>66</v>
      </c>
      <c r="B416" s="72">
        <f>COUNTIF($B$349:$B$415,"&gt;&lt;")</f>
        <v>66</v>
      </c>
      <c r="C416" s="72">
        <f>COUNTIF($C$349:$C$415,"&gt;&lt;")</f>
        <v>66</v>
      </c>
      <c r="D416" s="72">
        <f>COUNTIF(D$349:D$415,"=0")+COUNTIF(D$349:D$415,"&gt;0")</f>
        <v>35</v>
      </c>
      <c r="E416" s="72">
        <f>COUNTIF(E$349:E$415,"=0")+COUNTIF(E$349:E$415,"&gt;0")</f>
        <v>33</v>
      </c>
      <c r="F416" s="72">
        <f>COUNTIF(F$349:F$415,"=0")+COUNTIF(F$349:F$415,"&gt;0")</f>
        <v>40</v>
      </c>
      <c r="G416" s="72">
        <f>COUNTIF(G$349:G$415,"=0")+COUNTIF(G$349:G$415,"&gt;0")</f>
        <v>41</v>
      </c>
      <c r="H416" s="72">
        <f>COUNTIF(H$349:H$415,"=0")+COUNTIF(H$349:H$415,"&gt;0")</f>
        <v>40</v>
      </c>
      <c r="I416" s="72">
        <f>COUNTIF(I$349:I$415,"=0")+COUNTIF(I$349:I$415,"&gt;0")</f>
        <v>40</v>
      </c>
      <c r="J416" s="72">
        <f>COUNTIF(J$349:J$415,"=0")+COUNTIF(J$349:J$415,"&gt;0")</f>
        <v>33</v>
      </c>
      <c r="K416" s="72">
        <f>COUNTIF(K$349:K$415,"=0")+COUNTIF(K$349:K$415,"&gt;0")</f>
        <v>34</v>
      </c>
      <c r="L416" s="72">
        <f>COUNTIF(L$349:L$415,"=0")+COUNTIF(L$349:L$415,"&gt;0")</f>
        <v>35</v>
      </c>
      <c r="M416" s="72">
        <f>COUNTIF(M$349:M$415,"=0")+COUNTIF(M$349:M$415,"&gt;0")</f>
        <v>21</v>
      </c>
      <c r="N416" s="72">
        <f>COUNTIF(N$349:N$415,"=0")+COUNTIF(N$349:N$415,"&gt;0")</f>
        <v>24</v>
      </c>
      <c r="O416" s="69"/>
      <c r="P416" s="69"/>
      <c r="Q416" s="69"/>
      <c r="R416" s="69"/>
      <c r="S416" s="69"/>
      <c r="T416" s="69"/>
      <c r="U416" s="69"/>
      <c r="V416" s="115" t="s">
        <v>10</v>
      </c>
      <c r="W416" s="66"/>
    </row>
    <row r="417" spans="1:23" ht="18">
      <c r="A417" s="74"/>
      <c r="B417" s="75"/>
      <c r="C417" s="76"/>
      <c r="D417" s="77">
        <f t="shared" ref="D417:N417" si="89">IF(D416&gt;0,D416/$A416,0)</f>
        <v>0.53030303030303028</v>
      </c>
      <c r="E417" s="77">
        <f t="shared" si="89"/>
        <v>0.5</v>
      </c>
      <c r="F417" s="77">
        <f t="shared" si="89"/>
        <v>0.60606060606060608</v>
      </c>
      <c r="G417" s="77">
        <f t="shared" si="89"/>
        <v>0.62121212121212122</v>
      </c>
      <c r="H417" s="77">
        <f t="shared" si="89"/>
        <v>0.60606060606060608</v>
      </c>
      <c r="I417" s="77">
        <f t="shared" si="89"/>
        <v>0.60606060606060608</v>
      </c>
      <c r="J417" s="77">
        <f t="shared" si="89"/>
        <v>0.5</v>
      </c>
      <c r="K417" s="77">
        <f t="shared" si="89"/>
        <v>0.51515151515151514</v>
      </c>
      <c r="L417" s="77">
        <f t="shared" si="89"/>
        <v>0.53030303030303028</v>
      </c>
      <c r="M417" s="77">
        <f t="shared" si="89"/>
        <v>0.31818181818181818</v>
      </c>
      <c r="N417" s="77">
        <f t="shared" si="89"/>
        <v>0.36363636363636365</v>
      </c>
      <c r="O417" s="69"/>
      <c r="P417" s="69"/>
      <c r="Q417" s="69"/>
      <c r="R417" s="69"/>
      <c r="S417" s="69"/>
      <c r="T417" s="69"/>
      <c r="U417" s="69"/>
      <c r="V417" s="122" t="s">
        <v>10</v>
      </c>
      <c r="W417" s="66"/>
    </row>
    <row r="418" spans="1:23" ht="18">
      <c r="A418" s="97"/>
      <c r="B418" s="111"/>
      <c r="C418" s="66"/>
      <c r="D418" s="66"/>
      <c r="E418" s="66"/>
      <c r="F418" s="97"/>
      <c r="G418" s="66"/>
      <c r="H418" s="66"/>
      <c r="I418" s="66"/>
      <c r="J418" s="97"/>
      <c r="K418" s="97"/>
      <c r="L418" s="97"/>
      <c r="M418" s="66"/>
      <c r="N418" s="97"/>
      <c r="O418" s="69"/>
      <c r="P418" s="69"/>
      <c r="Q418" s="69"/>
      <c r="R418" s="69"/>
      <c r="S418" s="69"/>
      <c r="T418" s="69"/>
      <c r="U418" s="69"/>
      <c r="V418" s="122" t="s">
        <v>10</v>
      </c>
      <c r="W418" s="66"/>
    </row>
    <row r="419" spans="1:23">
      <c r="A419" s="123" t="s">
        <v>10</v>
      </c>
      <c r="B419" s="124" t="s">
        <v>10</v>
      </c>
      <c r="C419" s="80"/>
      <c r="D419" s="64"/>
      <c r="E419" s="64"/>
      <c r="F419" s="64"/>
      <c r="G419" s="64"/>
      <c r="H419" s="64" t="s">
        <v>384</v>
      </c>
      <c r="I419" s="66"/>
      <c r="J419" s="64"/>
      <c r="K419" s="64"/>
      <c r="L419" s="64"/>
      <c r="M419" s="64"/>
      <c r="N419" s="64"/>
      <c r="O419" s="92"/>
      <c r="P419" s="92"/>
      <c r="Q419" s="92"/>
      <c r="R419" s="92"/>
      <c r="S419" s="92"/>
      <c r="T419" s="92"/>
      <c r="U419" s="92"/>
      <c r="V419" s="92" t="s">
        <v>10</v>
      </c>
      <c r="W419" s="66"/>
    </row>
    <row r="420" spans="1:23" ht="15.75">
      <c r="A420" s="125">
        <f>+A$416+A$344+A$280+A$212+A$188</f>
        <v>222</v>
      </c>
      <c r="B420" s="126" t="s">
        <v>385</v>
      </c>
      <c r="C420" s="76"/>
      <c r="D420" s="127">
        <f>+D$416+D$344+D$280+D$212+D$188+D425+D428</f>
        <v>121</v>
      </c>
      <c r="E420" s="127">
        <f>+E$416+E$344+E$280+E$212+E$188+E425+E428</f>
        <v>127</v>
      </c>
      <c r="F420" s="127">
        <f>+F$416+F$344+F$280+F$212+F$188+F425+F428</f>
        <v>140</v>
      </c>
      <c r="G420" s="127">
        <f>+G$416+G$344+G$280+G$212+G$188+G425+G428</f>
        <v>144</v>
      </c>
      <c r="H420" s="127">
        <f>+H$416+H$344+H$280+H$212+H$188+H425+H428</f>
        <v>141</v>
      </c>
      <c r="I420" s="127">
        <f>+I$416+I$344+I$280+I$212+I$188+I425+I428</f>
        <v>134</v>
      </c>
      <c r="J420" s="127">
        <f>+J$416+J$344+J$280+J$212+J$188+J425+J428</f>
        <v>119</v>
      </c>
      <c r="K420" s="127">
        <f>+K$416+K$344+K$280+K$212+K$188+K425+K428</f>
        <v>137</v>
      </c>
      <c r="L420" s="127">
        <f>+L$416+L$344+L$280+L$212+L$188+L425+L428</f>
        <v>113</v>
      </c>
      <c r="M420" s="127">
        <f>+M$416+M$344+M$280+M$212+M$188+M425+M428</f>
        <v>81</v>
      </c>
      <c r="N420" s="127">
        <f>+N$416+N$344+N$280+N$212+N$188+N425+N428</f>
        <v>92</v>
      </c>
      <c r="O420" s="92"/>
      <c r="P420" s="92" t="s">
        <v>10</v>
      </c>
      <c r="Q420" s="119"/>
      <c r="R420" s="128"/>
      <c r="S420" s="92"/>
      <c r="T420" s="92"/>
      <c r="U420" s="92"/>
      <c r="V420" s="92"/>
      <c r="W420" s="66"/>
    </row>
    <row r="421" spans="1:23" ht="15.75">
      <c r="A421" s="125" t="s">
        <v>386</v>
      </c>
      <c r="B421" s="126" t="s">
        <v>387</v>
      </c>
      <c r="C421" s="76"/>
      <c r="D421" s="77">
        <f t="shared" ref="D421:N421" si="90">IF(D420&gt;0,D420/$A420,0)</f>
        <v>0.54504504504504503</v>
      </c>
      <c r="E421" s="77">
        <f t="shared" si="90"/>
        <v>0.57207207207207211</v>
      </c>
      <c r="F421" s="77">
        <f t="shared" si="90"/>
        <v>0.63063063063063063</v>
      </c>
      <c r="G421" s="77">
        <f t="shared" si="90"/>
        <v>0.64864864864864868</v>
      </c>
      <c r="H421" s="77">
        <f t="shared" si="90"/>
        <v>0.63513513513513509</v>
      </c>
      <c r="I421" s="77">
        <f t="shared" si="90"/>
        <v>0.60360360360360366</v>
      </c>
      <c r="J421" s="77">
        <f t="shared" si="90"/>
        <v>0.536036036036036</v>
      </c>
      <c r="K421" s="77">
        <f t="shared" si="90"/>
        <v>0.61711711711711714</v>
      </c>
      <c r="L421" s="77">
        <f t="shared" si="90"/>
        <v>0.50900900900900903</v>
      </c>
      <c r="M421" s="77">
        <f t="shared" si="90"/>
        <v>0.36486486486486486</v>
      </c>
      <c r="N421" s="77">
        <f t="shared" si="90"/>
        <v>0.4144144144144144</v>
      </c>
      <c r="O421" s="97"/>
      <c r="P421" s="97"/>
      <c r="Q421" s="129"/>
      <c r="R421" s="97"/>
      <c r="S421" s="97"/>
      <c r="T421" s="97"/>
      <c r="U421" s="97"/>
      <c r="V421" s="97" t="s">
        <v>10</v>
      </c>
      <c r="W421" s="66"/>
    </row>
    <row r="422" spans="1:23" ht="75.75">
      <c r="A422" s="52" t="s">
        <v>83</v>
      </c>
      <c r="B422" s="53" t="s">
        <v>16</v>
      </c>
      <c r="C422" s="54" t="s">
        <v>17</v>
      </c>
      <c r="D422" s="55" t="s">
        <v>18</v>
      </c>
      <c r="E422" s="55" t="s">
        <v>19</v>
      </c>
      <c r="F422" s="55" t="s">
        <v>20</v>
      </c>
      <c r="G422" s="55" t="s">
        <v>21</v>
      </c>
      <c r="H422" s="55" t="s">
        <v>22</v>
      </c>
      <c r="I422" s="55" t="s">
        <v>23</v>
      </c>
      <c r="J422" s="55" t="s">
        <v>24</v>
      </c>
      <c r="K422" s="56" t="s">
        <v>25</v>
      </c>
      <c r="L422" s="55" t="s">
        <v>26</v>
      </c>
      <c r="M422" s="55" t="s">
        <v>27</v>
      </c>
      <c r="N422" s="56" t="s">
        <v>21</v>
      </c>
      <c r="O422" s="57" t="s">
        <v>10</v>
      </c>
      <c r="P422" s="57" t="s">
        <v>10</v>
      </c>
      <c r="Q422" s="57" t="s">
        <v>10</v>
      </c>
      <c r="R422" s="57" t="s">
        <v>10</v>
      </c>
      <c r="S422" s="57" t="s">
        <v>10</v>
      </c>
      <c r="T422" s="57" t="s">
        <v>10</v>
      </c>
      <c r="U422" s="57" t="s">
        <v>10</v>
      </c>
      <c r="V422" s="57" t="s">
        <v>10</v>
      </c>
      <c r="W422" s="57" t="s">
        <v>10</v>
      </c>
    </row>
    <row r="423" spans="1:23">
      <c r="A423" s="120"/>
      <c r="B423" s="130"/>
      <c r="C423" s="70"/>
      <c r="D423" s="70"/>
      <c r="E423" s="70"/>
      <c r="F423" s="131"/>
      <c r="G423" s="132"/>
      <c r="H423" s="132"/>
      <c r="I423" s="132"/>
      <c r="J423" s="131"/>
      <c r="K423" s="131"/>
      <c r="L423" s="131"/>
      <c r="M423" s="132"/>
      <c r="N423" s="97"/>
      <c r="O423" s="97"/>
      <c r="P423" s="97"/>
      <c r="Q423" s="97"/>
      <c r="R423" s="97"/>
      <c r="S423" s="97"/>
      <c r="T423" s="97"/>
      <c r="U423" s="97"/>
      <c r="V423" s="97"/>
      <c r="W423" s="70" t="s">
        <v>10</v>
      </c>
    </row>
    <row r="424" spans="1:23">
      <c r="A424" s="125">
        <f>+A$416+A$344+A$280+A$212+A$188</f>
        <v>222</v>
      </c>
      <c r="B424" s="126">
        <f>+B$416+B$344+B$280+B$212+B$188</f>
        <v>222</v>
      </c>
      <c r="C424" s="133">
        <f>+C$416+C$344+C$280+C$212+C$188</f>
        <v>222</v>
      </c>
      <c r="D424" s="133">
        <f>+D$416+D$344+D$280+D$212+D$188</f>
        <v>121</v>
      </c>
      <c r="E424" s="133">
        <f>+E$416+E$344+E$280+E$212+E$188</f>
        <v>126</v>
      </c>
      <c r="F424" s="133">
        <f>+F$416+F$344+F$280+F$212+F$188</f>
        <v>138</v>
      </c>
      <c r="G424" s="133">
        <f>+G$416+G$344+G$280+G$212+G$188</f>
        <v>144</v>
      </c>
      <c r="H424" s="133">
        <f>+H$416+H$344+H$280+H$212+H$188</f>
        <v>141</v>
      </c>
      <c r="I424" s="133">
        <f>+I$416+I$344+I$280+I$212+I$188</f>
        <v>134</v>
      </c>
      <c r="J424" s="133">
        <f>+J$416+J$344+J$280+J$212+J$188</f>
        <v>119</v>
      </c>
      <c r="K424" s="133">
        <f>+K$416+K$344+K$280+K$212+K$188</f>
        <v>136</v>
      </c>
      <c r="L424" s="133">
        <f>+L$416+L$344+L$280+L$212+L$188</f>
        <v>111</v>
      </c>
      <c r="M424" s="133">
        <f>+M$416+M$344+M$280+M$212+M$188</f>
        <v>81</v>
      </c>
      <c r="N424" s="133">
        <f>+N$416+N$344+N$280+N$212+N$188</f>
        <v>92</v>
      </c>
      <c r="O424" s="97"/>
      <c r="P424" s="97"/>
      <c r="Q424" s="97"/>
      <c r="R424" s="97"/>
      <c r="S424" s="97"/>
      <c r="T424" s="97"/>
      <c r="U424" s="97"/>
      <c r="V424" s="97"/>
      <c r="W424" s="70" t="s">
        <v>10</v>
      </c>
    </row>
    <row r="425" spans="1:23">
      <c r="A425" s="94"/>
      <c r="B425" s="79" t="s">
        <v>388</v>
      </c>
      <c r="C425" s="64" t="s">
        <v>389</v>
      </c>
      <c r="D425" s="63">
        <v>0</v>
      </c>
      <c r="E425" s="63">
        <v>0</v>
      </c>
      <c r="F425" s="63">
        <v>1</v>
      </c>
      <c r="G425" s="63">
        <v>0</v>
      </c>
      <c r="H425" s="63">
        <v>0</v>
      </c>
      <c r="I425" s="63">
        <v>0</v>
      </c>
      <c r="J425" s="63">
        <v>0</v>
      </c>
      <c r="K425" s="63">
        <v>0</v>
      </c>
      <c r="L425" s="63">
        <v>0</v>
      </c>
      <c r="M425" s="63">
        <v>0</v>
      </c>
      <c r="N425" s="63">
        <v>0</v>
      </c>
      <c r="O425" s="97"/>
      <c r="P425" s="97"/>
      <c r="Q425" s="97"/>
      <c r="R425" s="97"/>
      <c r="S425" s="97"/>
      <c r="T425" s="97"/>
      <c r="U425" s="97"/>
      <c r="V425" s="97"/>
      <c r="W425" s="70" t="s">
        <v>10</v>
      </c>
    </row>
    <row r="426" spans="1:23">
      <c r="A426" s="94"/>
      <c r="B426" s="79" t="s">
        <v>390</v>
      </c>
      <c r="C426" s="64" t="s">
        <v>391</v>
      </c>
      <c r="D426" s="63">
        <v>0</v>
      </c>
      <c r="E426" s="63">
        <v>4</v>
      </c>
      <c r="F426" s="63">
        <v>0</v>
      </c>
      <c r="G426" s="63">
        <v>0</v>
      </c>
      <c r="H426" s="63">
        <v>0</v>
      </c>
      <c r="I426" s="63">
        <v>0</v>
      </c>
      <c r="J426" s="63">
        <v>0</v>
      </c>
      <c r="K426" s="63">
        <v>1</v>
      </c>
      <c r="L426" s="63">
        <v>2</v>
      </c>
      <c r="M426" s="63">
        <v>0</v>
      </c>
      <c r="N426" s="63">
        <v>0</v>
      </c>
      <c r="O426" s="97"/>
      <c r="P426" s="97"/>
      <c r="Q426" s="97"/>
      <c r="R426" s="97"/>
      <c r="S426" s="97"/>
      <c r="T426" s="97"/>
      <c r="U426" s="97"/>
      <c r="V426" s="97"/>
      <c r="W426" s="70"/>
    </row>
    <row r="427" spans="1:23">
      <c r="A427" s="97"/>
      <c r="B427" s="79" t="s">
        <v>392</v>
      </c>
      <c r="C427" s="64" t="s">
        <v>393</v>
      </c>
      <c r="D427" s="63">
        <v>3</v>
      </c>
      <c r="E427" s="63">
        <v>3</v>
      </c>
      <c r="F427" s="63">
        <v>0</v>
      </c>
      <c r="G427" s="63">
        <v>1</v>
      </c>
      <c r="H427" s="63">
        <v>0</v>
      </c>
      <c r="I427" s="63">
        <v>0</v>
      </c>
      <c r="J427" s="63">
        <v>0</v>
      </c>
      <c r="K427" s="63">
        <v>0</v>
      </c>
      <c r="L427" s="63">
        <v>0</v>
      </c>
      <c r="M427" s="63">
        <v>0</v>
      </c>
      <c r="N427" s="63">
        <v>1</v>
      </c>
      <c r="O427" s="97"/>
      <c r="P427" s="97"/>
      <c r="Q427" s="97"/>
      <c r="R427" s="97"/>
      <c r="S427" s="97"/>
      <c r="T427" s="97"/>
      <c r="U427" s="97"/>
      <c r="V427" s="97"/>
      <c r="W427" s="70" t="s">
        <v>10</v>
      </c>
    </row>
    <row r="428" spans="1:23">
      <c r="A428" s="94"/>
      <c r="B428" s="79" t="s">
        <v>394</v>
      </c>
      <c r="C428" s="64"/>
      <c r="D428" s="63">
        <v>0</v>
      </c>
      <c r="E428" s="63">
        <v>1</v>
      </c>
      <c r="F428" s="63">
        <v>1</v>
      </c>
      <c r="G428" s="63">
        <v>0</v>
      </c>
      <c r="H428" s="63">
        <v>0</v>
      </c>
      <c r="I428" s="63">
        <v>0</v>
      </c>
      <c r="J428" s="63">
        <v>0</v>
      </c>
      <c r="K428" s="63">
        <v>1</v>
      </c>
      <c r="L428" s="63">
        <v>2</v>
      </c>
      <c r="M428" s="63">
        <v>0</v>
      </c>
      <c r="N428" s="63">
        <v>0</v>
      </c>
      <c r="O428" s="97"/>
      <c r="P428" s="97"/>
      <c r="Q428" s="97"/>
      <c r="R428" s="97"/>
      <c r="S428" s="97"/>
      <c r="T428" s="97"/>
      <c r="U428" s="97"/>
      <c r="V428" s="97"/>
      <c r="W428" s="70" t="s">
        <v>10</v>
      </c>
    </row>
    <row r="429" spans="1:23">
      <c r="A429" s="97"/>
      <c r="B429" s="111"/>
      <c r="C429" s="66"/>
      <c r="D429" s="134" t="s">
        <v>10</v>
      </c>
      <c r="E429" s="134" t="s">
        <v>10</v>
      </c>
      <c r="F429" s="134" t="s">
        <v>10</v>
      </c>
      <c r="G429" s="134" t="s">
        <v>10</v>
      </c>
      <c r="H429" s="134" t="s">
        <v>10</v>
      </c>
      <c r="I429" s="134" t="s">
        <v>10</v>
      </c>
      <c r="J429" s="134" t="s">
        <v>10</v>
      </c>
      <c r="K429" s="134" t="s">
        <v>10</v>
      </c>
      <c r="L429" s="134" t="s">
        <v>10</v>
      </c>
      <c r="M429" s="134" t="s">
        <v>10</v>
      </c>
      <c r="N429" s="134" t="s">
        <v>10</v>
      </c>
      <c r="O429" s="97"/>
      <c r="P429" s="97"/>
      <c r="Q429" s="97"/>
      <c r="R429" s="97"/>
      <c r="S429" s="97"/>
      <c r="T429" s="97"/>
      <c r="U429" s="97"/>
      <c r="V429" s="97"/>
      <c r="W429" s="70" t="s">
        <v>10</v>
      </c>
    </row>
    <row r="430" spans="1:23">
      <c r="A430" s="97"/>
      <c r="B430" s="111"/>
      <c r="C430" s="66"/>
      <c r="D430" s="97"/>
      <c r="E430" s="66"/>
      <c r="F430" s="97" t="s">
        <v>10</v>
      </c>
      <c r="G430" s="97"/>
      <c r="H430" s="66"/>
      <c r="I430" s="97"/>
      <c r="J430" s="97"/>
      <c r="K430" s="97"/>
      <c r="L430" s="97"/>
      <c r="M430" s="97"/>
      <c r="N430" s="97" t="s">
        <v>10</v>
      </c>
      <c r="O430" s="97"/>
      <c r="P430" s="97"/>
      <c r="Q430" s="97"/>
      <c r="R430" s="97"/>
      <c r="S430" s="97"/>
      <c r="T430" s="97"/>
      <c r="U430" s="97"/>
      <c r="V430" s="97"/>
      <c r="W430" s="70" t="s">
        <v>10</v>
      </c>
    </row>
    <row r="431" spans="1:23">
      <c r="A431" s="135" t="str">
        <f ca="1">CELL("nomfichier")</f>
        <v>D:\Tempo 4\[ARGE Class Final 2026.xlsx]Feuil1</v>
      </c>
      <c r="B431" s="95"/>
      <c r="C431" s="96"/>
      <c r="D431" s="97"/>
      <c r="E431" s="66"/>
      <c r="F431" s="97"/>
      <c r="G431" s="66"/>
      <c r="H431" s="66"/>
      <c r="I431" s="97"/>
      <c r="J431" s="97"/>
      <c r="K431" s="97"/>
      <c r="L431" s="97"/>
      <c r="M431" s="66"/>
      <c r="N431" s="97"/>
      <c r="O431" s="97"/>
      <c r="P431" s="97"/>
      <c r="Q431" s="97"/>
      <c r="R431" s="97"/>
      <c r="S431" s="97"/>
      <c r="T431" s="97"/>
      <c r="U431" s="97"/>
      <c r="V431" s="97"/>
      <c r="W431" s="70" t="s">
        <v>10</v>
      </c>
    </row>
    <row r="432" spans="1:23">
      <c r="A432" s="94"/>
      <c r="B432" s="95"/>
      <c r="C432" s="96"/>
      <c r="D432" s="97"/>
      <c r="E432" s="66"/>
      <c r="F432" s="97"/>
      <c r="G432" s="66"/>
      <c r="H432" s="66"/>
      <c r="I432" s="97"/>
      <c r="J432" s="97"/>
      <c r="K432" s="97"/>
      <c r="L432" s="97"/>
      <c r="M432" s="66"/>
      <c r="N432" s="97"/>
      <c r="O432" s="97"/>
      <c r="P432" s="97"/>
      <c r="Q432" s="97"/>
      <c r="R432" s="97"/>
      <c r="S432" s="97"/>
      <c r="T432" s="97"/>
      <c r="U432" s="97"/>
      <c r="V432" s="97"/>
      <c r="W432" s="70" t="s">
        <v>10</v>
      </c>
    </row>
    <row r="433" spans="1:23">
      <c r="A433" s="94"/>
      <c r="B433" s="95"/>
      <c r="C433" s="96"/>
      <c r="D433" s="97" t="s">
        <v>10</v>
      </c>
      <c r="E433" s="66" t="s">
        <v>10</v>
      </c>
      <c r="F433" s="97" t="s">
        <v>10</v>
      </c>
      <c r="G433" s="66" t="s">
        <v>10</v>
      </c>
      <c r="H433" s="66" t="s">
        <v>10</v>
      </c>
      <c r="I433" s="97" t="s">
        <v>10</v>
      </c>
      <c r="J433" s="97" t="s">
        <v>10</v>
      </c>
      <c r="K433" s="97" t="s">
        <v>10</v>
      </c>
      <c r="L433" s="97" t="s">
        <v>10</v>
      </c>
      <c r="M433" s="66" t="s">
        <v>10</v>
      </c>
      <c r="N433" s="97" t="s">
        <v>10</v>
      </c>
      <c r="O433" s="97"/>
      <c r="P433" s="97"/>
      <c r="Q433" s="97"/>
      <c r="R433" s="97"/>
      <c r="S433" s="97"/>
      <c r="T433" s="97"/>
      <c r="U433" s="97"/>
      <c r="V433" s="97"/>
      <c r="W433" s="70" t="s">
        <v>10</v>
      </c>
    </row>
    <row r="434" spans="1:23">
      <c r="A434" s="94"/>
      <c r="B434" s="95"/>
      <c r="C434" s="96"/>
      <c r="D434" s="97"/>
      <c r="E434" s="66"/>
      <c r="F434" s="97"/>
      <c r="G434" s="66"/>
      <c r="H434" s="66"/>
      <c r="I434" s="97"/>
      <c r="J434" s="97"/>
      <c r="K434" s="97"/>
      <c r="L434" s="97"/>
      <c r="M434" s="66"/>
      <c r="N434" s="97"/>
      <c r="O434" s="97"/>
      <c r="P434" s="97"/>
      <c r="Q434" s="97"/>
      <c r="R434" s="97"/>
      <c r="S434" s="97"/>
      <c r="T434" s="97"/>
      <c r="U434" s="97"/>
      <c r="V434" s="97"/>
      <c r="W434" s="97"/>
    </row>
    <row r="435" spans="1:23">
      <c r="A435" s="94"/>
      <c r="B435" s="95"/>
      <c r="C435" s="96"/>
      <c r="D435" s="97"/>
      <c r="E435" s="66"/>
      <c r="F435" s="97" t="s">
        <v>10</v>
      </c>
      <c r="G435" s="66" t="s">
        <v>10</v>
      </c>
      <c r="H435" s="66"/>
      <c r="I435" s="97"/>
      <c r="J435" s="97"/>
      <c r="K435" s="97"/>
      <c r="L435" s="97"/>
      <c r="M435" s="66"/>
      <c r="N435" s="97"/>
      <c r="O435" s="97"/>
      <c r="P435" s="97"/>
      <c r="Q435" s="97"/>
      <c r="R435" s="97"/>
      <c r="S435" s="97"/>
      <c r="T435" s="97"/>
      <c r="U435" s="97"/>
      <c r="V435" s="97"/>
      <c r="W435" s="97"/>
    </row>
    <row r="436" spans="1:23">
      <c r="A436" s="35"/>
      <c r="B436" s="36"/>
      <c r="C436" s="136"/>
      <c r="E436" s="4"/>
      <c r="G436" s="4"/>
      <c r="H436" s="4"/>
      <c r="M436" s="4"/>
    </row>
    <row r="437" spans="1:23">
      <c r="A437" s="35"/>
      <c r="B437" s="36"/>
      <c r="C437" s="136"/>
      <c r="E437" s="4"/>
      <c r="G437" s="4"/>
      <c r="H437" s="4"/>
      <c r="M437" s="4"/>
      <c r="W437" s="4"/>
    </row>
    <row r="438" spans="1:23">
      <c r="A438" s="35"/>
      <c r="B438" s="36"/>
      <c r="C438" s="136"/>
      <c r="E438" s="4"/>
      <c r="G438" s="4"/>
      <c r="H438" s="4"/>
      <c r="M438" s="4"/>
      <c r="W438" s="4"/>
    </row>
    <row r="439" spans="1:23">
      <c r="A439" s="35"/>
      <c r="B439" s="36"/>
      <c r="C439" s="136"/>
      <c r="E439" s="4"/>
      <c r="G439" s="4"/>
      <c r="H439" s="4"/>
      <c r="M439" s="4"/>
      <c r="W439" s="4"/>
    </row>
    <row r="440" spans="1:23">
      <c r="A440" s="35"/>
      <c r="B440" s="36"/>
      <c r="C440" s="136"/>
      <c r="E440" s="4"/>
      <c r="G440" s="4"/>
      <c r="H440" s="4"/>
      <c r="M440" s="4"/>
      <c r="W440" s="4"/>
    </row>
    <row r="441" spans="1:23">
      <c r="A441" s="35"/>
      <c r="B441" s="36"/>
      <c r="C441" s="136"/>
      <c r="E441" s="4"/>
      <c r="G441" s="4"/>
      <c r="H441" s="4"/>
      <c r="M441" s="4"/>
      <c r="W441" s="4"/>
    </row>
    <row r="442" spans="1:23">
      <c r="A442" s="35"/>
      <c r="B442" s="36"/>
      <c r="C442" s="136"/>
      <c r="E442" s="4"/>
      <c r="G442" s="4"/>
      <c r="H442" s="4"/>
      <c r="M442" s="4"/>
      <c r="W442" s="4"/>
    </row>
    <row r="443" spans="1:23">
      <c r="A443" s="35"/>
      <c r="B443" s="36"/>
      <c r="C443" s="136"/>
      <c r="E443" s="4"/>
      <c r="G443" s="4"/>
      <c r="H443" s="4"/>
      <c r="M443" s="4"/>
      <c r="W443" s="4"/>
    </row>
    <row r="444" spans="1:23">
      <c r="A444" s="35"/>
      <c r="B444" s="36"/>
      <c r="C444" s="136"/>
      <c r="E444" s="4"/>
      <c r="G444" s="4"/>
      <c r="H444" s="4"/>
      <c r="M444" s="4"/>
      <c r="W444" s="4"/>
    </row>
    <row r="445" spans="1:23">
      <c r="A445" s="35"/>
      <c r="B445" s="36"/>
      <c r="C445" s="136"/>
      <c r="E445" s="4"/>
      <c r="G445" s="4"/>
      <c r="H445" s="4"/>
      <c r="M445" s="4"/>
      <c r="W445" s="4"/>
    </row>
    <row r="446" spans="1:23">
      <c r="A446" s="35"/>
      <c r="B446" s="36"/>
      <c r="C446" s="136"/>
      <c r="E446" s="4"/>
      <c r="G446" s="4"/>
      <c r="H446" s="4"/>
      <c r="M446" s="4"/>
      <c r="W446" s="4"/>
    </row>
    <row r="447" spans="1:23">
      <c r="A447" s="35"/>
      <c r="B447" s="36"/>
      <c r="C447" s="136"/>
      <c r="E447" s="4"/>
      <c r="G447" s="4"/>
      <c r="H447" s="4"/>
      <c r="M447" s="4"/>
      <c r="W447" s="4"/>
    </row>
    <row r="448" spans="1:23">
      <c r="A448" s="35"/>
      <c r="B448" s="36"/>
      <c r="C448" s="136"/>
      <c r="E448" s="4"/>
      <c r="G448" s="4"/>
      <c r="H448" s="4"/>
      <c r="M448" s="4"/>
      <c r="W448" s="4"/>
    </row>
    <row r="449" spans="1:23">
      <c r="A449" s="35"/>
      <c r="B449" s="36"/>
      <c r="C449" s="136"/>
      <c r="E449" s="4"/>
      <c r="G449" s="4"/>
      <c r="H449" s="4"/>
      <c r="M449" s="4"/>
      <c r="W449" s="4"/>
    </row>
    <row r="450" spans="1:23">
      <c r="A450" s="35"/>
      <c r="B450" s="36"/>
      <c r="C450" s="136"/>
      <c r="E450" s="4"/>
      <c r="G450" s="4"/>
      <c r="H450" s="4"/>
      <c r="M450" s="4"/>
      <c r="W450" s="4"/>
    </row>
    <row r="451" spans="1:23">
      <c r="A451" s="35"/>
      <c r="B451" s="36"/>
      <c r="C451" s="136"/>
      <c r="E451" s="4"/>
      <c r="G451" s="4"/>
      <c r="H451" s="4"/>
      <c r="M451" s="4"/>
      <c r="W451" s="4"/>
    </row>
    <row r="452" spans="1:23">
      <c r="A452" s="35"/>
      <c r="B452" s="36"/>
      <c r="C452" s="136"/>
      <c r="E452" s="4"/>
      <c r="G452" s="4"/>
      <c r="H452" s="4"/>
      <c r="M452" s="4"/>
      <c r="W452" s="4"/>
    </row>
    <row r="453" spans="1:23">
      <c r="A453" s="35"/>
      <c r="B453" s="36"/>
      <c r="C453" s="136"/>
      <c r="E453" s="4"/>
      <c r="G453" s="4"/>
      <c r="H453" s="4"/>
      <c r="M453" s="4"/>
      <c r="W453" s="4"/>
    </row>
    <row r="454" spans="1:23">
      <c r="A454" s="35"/>
      <c r="B454" s="36"/>
      <c r="C454" s="136"/>
      <c r="E454" s="4"/>
      <c r="G454" s="4"/>
      <c r="H454" s="4"/>
      <c r="M454" s="4"/>
      <c r="W454" s="4"/>
    </row>
    <row r="455" spans="1:23">
      <c r="A455" s="35"/>
      <c r="B455" s="36"/>
      <c r="C455" s="136"/>
      <c r="E455" s="4"/>
      <c r="G455" s="4"/>
      <c r="H455" s="4"/>
      <c r="M455" s="4"/>
      <c r="W455" s="4"/>
    </row>
    <row r="456" spans="1:23">
      <c r="A456" s="35"/>
      <c r="B456" s="36"/>
      <c r="C456" s="136"/>
      <c r="E456" s="4"/>
      <c r="G456" s="4"/>
      <c r="H456" s="4"/>
      <c r="M456" s="4"/>
      <c r="W456" s="4"/>
    </row>
    <row r="457" spans="1:23">
      <c r="A457" s="35"/>
      <c r="B457" s="36"/>
      <c r="C457" s="136"/>
      <c r="E457" s="4"/>
      <c r="G457" s="4"/>
      <c r="H457" s="4"/>
      <c r="M457" s="4"/>
      <c r="W457" s="4"/>
    </row>
    <row r="458" spans="1:23">
      <c r="A458" s="35"/>
      <c r="B458" s="36"/>
      <c r="C458" s="136"/>
      <c r="E458" s="4"/>
      <c r="G458" s="4"/>
      <c r="H458" s="4"/>
      <c r="M458" s="4"/>
      <c r="W458" s="4"/>
    </row>
    <row r="459" spans="1:23">
      <c r="A459" s="35"/>
      <c r="B459" s="36"/>
      <c r="C459" s="136"/>
      <c r="E459" s="4"/>
      <c r="G459" s="4"/>
      <c r="H459" s="4"/>
      <c r="M459" s="4"/>
      <c r="W459" s="4"/>
    </row>
    <row r="460" spans="1:23">
      <c r="A460" s="35"/>
      <c r="B460" s="36"/>
      <c r="C460" s="136"/>
      <c r="E460" s="137"/>
      <c r="F460" s="138"/>
      <c r="G460" s="139"/>
      <c r="H460" s="4"/>
      <c r="J460" s="4"/>
      <c r="M460" s="4"/>
      <c r="N460" s="4"/>
      <c r="W460" s="4"/>
    </row>
    <row r="461" spans="1:23">
      <c r="A461" s="35"/>
      <c r="B461" s="36"/>
      <c r="C461" s="136"/>
      <c r="E461" s="4"/>
      <c r="G461" s="4"/>
      <c r="H461" s="4"/>
      <c r="M461" s="4"/>
      <c r="W461" s="4"/>
    </row>
    <row r="462" spans="1:23">
      <c r="A462" s="35"/>
      <c r="B462" s="36"/>
      <c r="C462" s="136"/>
      <c r="D462" s="138"/>
      <c r="E462" s="137"/>
      <c r="F462" s="138"/>
      <c r="G462" s="81"/>
      <c r="H462" s="4"/>
      <c r="M462" s="4"/>
      <c r="W462" s="4"/>
    </row>
    <row r="463" spans="1:23">
      <c r="A463" s="35"/>
      <c r="B463" s="36"/>
      <c r="C463" s="136"/>
      <c r="E463" s="4"/>
      <c r="G463" s="4"/>
      <c r="H463" s="4"/>
      <c r="M463" s="4"/>
      <c r="W463" s="4"/>
    </row>
    <row r="464" spans="1:23">
      <c r="A464" s="35"/>
      <c r="B464" s="36"/>
      <c r="C464" s="136"/>
      <c r="E464" s="4"/>
      <c r="G464" s="4"/>
      <c r="H464" s="4"/>
      <c r="M464" s="4"/>
      <c r="W464" s="4"/>
    </row>
    <row r="465" spans="1:23">
      <c r="A465" s="35"/>
      <c r="B465" s="36"/>
      <c r="C465" s="136"/>
      <c r="E465" s="4"/>
      <c r="G465" s="4"/>
      <c r="H465" s="4"/>
      <c r="M465" s="4"/>
      <c r="W465" s="4"/>
    </row>
    <row r="466" spans="1:23">
      <c r="A466" s="35"/>
      <c r="B466" s="36"/>
      <c r="C466" s="136"/>
      <c r="E466" s="4"/>
      <c r="G466" s="4"/>
      <c r="H466" s="4"/>
      <c r="M466" s="4"/>
      <c r="W466" s="4"/>
    </row>
    <row r="467" spans="1:23">
      <c r="A467" s="35"/>
      <c r="B467" s="36"/>
      <c r="C467" s="136"/>
      <c r="E467" s="4"/>
      <c r="G467" s="4"/>
      <c r="H467" s="4"/>
      <c r="M467" s="4"/>
      <c r="W467" s="4"/>
    </row>
    <row r="468" spans="1:23">
      <c r="A468" s="35"/>
      <c r="B468" s="36"/>
      <c r="C468" s="136"/>
      <c r="E468" s="4"/>
      <c r="G468" s="4"/>
      <c r="H468" s="4"/>
      <c r="M468" s="4"/>
      <c r="W468" s="4"/>
    </row>
    <row r="469" spans="1:23">
      <c r="A469" s="35"/>
      <c r="B469" s="36"/>
      <c r="C469" s="136"/>
      <c r="E469" s="4"/>
      <c r="G469" s="4"/>
      <c r="H469" s="4"/>
      <c r="M469" s="4"/>
      <c r="W469" s="4"/>
    </row>
    <row r="470" spans="1:23">
      <c r="A470" s="35"/>
      <c r="B470" s="36"/>
      <c r="C470" s="136"/>
      <c r="E470" s="4"/>
      <c r="G470" s="4"/>
      <c r="H470" s="4"/>
      <c r="M470" s="4"/>
      <c r="W470" s="4"/>
    </row>
    <row r="471" spans="1:23">
      <c r="A471" s="35"/>
      <c r="B471" s="36"/>
      <c r="C471" s="136"/>
      <c r="E471" s="4"/>
      <c r="G471" s="4"/>
      <c r="H471" s="4"/>
      <c r="M471" s="4"/>
      <c r="W471" s="4"/>
    </row>
    <row r="472" spans="1:23">
      <c r="A472" s="35"/>
      <c r="B472" s="36"/>
      <c r="C472" s="136"/>
      <c r="E472" s="4"/>
      <c r="G472" s="4"/>
      <c r="H472" s="4"/>
      <c r="M472" s="4"/>
      <c r="W472" s="4"/>
    </row>
    <row r="473" spans="1:23">
      <c r="A473" s="35"/>
      <c r="B473" s="36"/>
      <c r="C473" s="136"/>
      <c r="E473" s="4"/>
      <c r="G473" s="4"/>
      <c r="H473" s="4"/>
      <c r="M473" s="4"/>
      <c r="W473" s="4"/>
    </row>
    <row r="474" spans="1:23">
      <c r="A474" s="35"/>
      <c r="B474" s="36"/>
      <c r="C474" s="136"/>
      <c r="E474" s="4"/>
      <c r="G474" s="4"/>
      <c r="H474" s="4"/>
      <c r="M474" s="4"/>
      <c r="W474" s="4"/>
    </row>
    <row r="475" spans="1:23">
      <c r="A475" s="35"/>
      <c r="B475" s="36"/>
      <c r="C475" s="136"/>
      <c r="E475" s="4"/>
      <c r="G475" s="4"/>
      <c r="H475" s="4"/>
      <c r="M475" s="4"/>
      <c r="W475" s="4"/>
    </row>
  </sheetData>
  <mergeCells count="3">
    <mergeCell ref="B4:C4"/>
    <mergeCell ref="E4:F4"/>
    <mergeCell ref="R4:T4"/>
  </mergeCells>
  <conditionalFormatting sqref="D4:E4 H4:I4">
    <cfRule type="cellIs" dxfId="17" priority="18" operator="equal">
      <formula>1</formula>
    </cfRule>
  </conditionalFormatting>
  <conditionalFormatting sqref="V416 V344 V280 V212 V188">
    <cfRule type="containsText" dxfId="16" priority="16" operator="containsText" text="EXTERNE EXCLU">
      <formula>NOT(ISERROR(SEARCH("EXTERNE EXCLU",V188)))</formula>
    </cfRule>
    <cfRule type="containsText" dxfId="15" priority="17" operator="containsText" text="FINALISTE">
      <formula>NOT(ISERROR(SEARCH("FINALISTE",V188)))</formula>
    </cfRule>
  </conditionalFormatting>
  <conditionalFormatting sqref="V403:V404 V415 V285:V343 V218:V279 V193:V211 V168:V187 V102:V160 V34:V95 V7:V27">
    <cfRule type="cellIs" dxfId="14" priority="12" operator="equal">
      <formula>4</formula>
    </cfRule>
    <cfRule type="cellIs" dxfId="13" priority="13" operator="equal">
      <formula>3</formula>
    </cfRule>
    <cfRule type="cellIs" dxfId="12" priority="14" operator="equal">
      <formula>2</formula>
    </cfRule>
    <cfRule type="cellIs" dxfId="11" priority="15" operator="equal">
      <formula>1</formula>
    </cfRule>
  </conditionalFormatting>
  <conditionalFormatting sqref="W192 W164:W166">
    <cfRule type="cellIs" dxfId="10" priority="11" operator="equal">
      <formula>4</formula>
    </cfRule>
  </conditionalFormatting>
  <conditionalFormatting sqref="V349:V415">
    <cfRule type="cellIs" dxfId="9" priority="6" operator="equal">
      <formula>4</formula>
    </cfRule>
    <cfRule type="cellIs" dxfId="8" priority="7" operator="equal">
      <formula>3</formula>
    </cfRule>
    <cfRule type="cellIs" dxfId="7" priority="8" operator="equal">
      <formula>2</formula>
    </cfRule>
    <cfRule type="cellIs" dxfId="6" priority="9" operator="equal">
      <formula>1</formula>
    </cfRule>
    <cfRule type="cellIs" dxfId="5" priority="10" operator="equal">
      <formula>1</formula>
    </cfRule>
  </conditionalFormatting>
  <conditionalFormatting sqref="P349:P415 P285:P343 P218:P279 P193:P211 P168:P187 P102:P160 P34:P95 P8:P27">
    <cfRule type="cellIs" dxfId="4" priority="5" operator="greaterThanOrEqual">
      <formula>"maxcompet"</formula>
    </cfRule>
  </conditionalFormatting>
  <conditionalFormatting sqref="W95:W100">
    <cfRule type="cellIs" dxfId="3" priority="3" operator="equal">
      <formula>"B"</formula>
    </cfRule>
    <cfRule type="cellIs" dxfId="2" priority="4" stopIfTrue="1" operator="equal">
      <formula>"""B"""</formula>
    </cfRule>
  </conditionalFormatting>
  <conditionalFormatting sqref="W95:W100">
    <cfRule type="cellIs" dxfId="1" priority="2" operator="equal">
      <formula>"""C"""</formula>
    </cfRule>
  </conditionalFormatting>
  <conditionalFormatting sqref="W95:W100">
    <cfRule type="cellIs" dxfId="0" priority="1" stopIfTrue="1" operator="equal">
      <formula>"C"</formula>
    </cfRule>
  </conditionalFormatting>
  <pageMargins left="0.70866141732283472" right="0.70866141732283472" top="0.74803149606299213" bottom="0.74803149606299213" header="0.31496062992125984" footer="0.31496062992125984"/>
  <pageSetup paperSize="9" scale="56" fitToHeight="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Feuil1</vt:lpstr>
      <vt:lpstr>EXCLUS</vt:lpstr>
      <vt:lpstr>MAXCOMPET</vt:lpstr>
      <vt:lpstr>TOTAL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</dc:creator>
  <cp:lastModifiedBy>JMO</cp:lastModifiedBy>
  <cp:lastPrinted>2026-10-15T18:34:41Z</cp:lastPrinted>
  <dcterms:created xsi:type="dcterms:W3CDTF">2026-10-15T18:30:50Z</dcterms:created>
  <dcterms:modified xsi:type="dcterms:W3CDTF">2026-10-15T18:34:52Z</dcterms:modified>
</cp:coreProperties>
</file>